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tabRatio="857" firstSheet="2" activeTab="0"/>
  </bookViews>
  <sheets>
    <sheet name="Sheet1" sheetId="1" r:id="rId1"/>
    <sheet name="Indicators" sheetId="2" r:id="rId2"/>
    <sheet name="Utility Usage 2006" sheetId="3" r:id="rId3"/>
    <sheet name="Lifestyle Choices" sheetId="4" r:id="rId4"/>
    <sheet name="Info Resources" sheetId="5" r:id="rId5"/>
    <sheet name="Local Resources" sheetId="6" r:id="rId6"/>
    <sheet name="Project Plan phases 2-4" sheetId="7" r:id="rId7"/>
    <sheet name="Advisors" sheetId="8" r:id="rId8"/>
    <sheet name="Equipment" sheetId="9" r:id="rId9"/>
    <sheet name="Plants" sheetId="10" r:id="rId10"/>
  </sheets>
  <definedNames>
    <definedName name="_xlnm.Print_Titles" localSheetId="6">'Project Plan phases 2-4'!$1:$2</definedName>
  </definedNames>
  <calcPr fullCalcOnLoad="1"/>
</workbook>
</file>

<file path=xl/comments3.xml><?xml version="1.0" encoding="utf-8"?>
<comments xmlns="http://schemas.openxmlformats.org/spreadsheetml/2006/main">
  <authors>
    <author>Traveller</author>
  </authors>
  <commentList>
    <comment ref="A4" authorId="0">
      <text>
        <r>
          <rPr>
            <sz val="8"/>
            <rFont val="Tahoma"/>
            <family val="2"/>
          </rPr>
          <t>1 therm  = 100,000 BTUs</t>
        </r>
      </text>
    </comment>
  </commentList>
</comments>
</file>

<file path=xl/comments7.xml><?xml version="1.0" encoding="utf-8"?>
<comments xmlns="http://schemas.openxmlformats.org/spreadsheetml/2006/main">
  <authors>
    <author>Traveller</author>
  </authors>
  <commentList>
    <comment ref="I2" authorId="0">
      <text>
        <r>
          <rPr>
            <b/>
            <sz val="8"/>
            <rFont val="Tahoma"/>
            <family val="0"/>
          </rPr>
          <t>R=Richard
B=Berta
D=Daniel
N=Noah
Y=Ryan</t>
        </r>
      </text>
    </comment>
    <comment ref="B2" authorId="0">
      <text>
        <r>
          <rPr>
            <b/>
            <sz val="8"/>
            <rFont val="Tahoma"/>
            <family val="0"/>
          </rPr>
          <t xml:space="preserve">Category:
A=Activity
BN=Back yard, North BS=Back yard, South
E=East yard
F=Front yard
H=House
O=Outbuilding 
W=West yard </t>
        </r>
        <r>
          <rPr>
            <sz val="8"/>
            <rFont val="Tahoma"/>
            <family val="0"/>
          </rPr>
          <t xml:space="preserve">
</t>
        </r>
      </text>
    </comment>
    <comment ref="A2" authorId="0">
      <text>
        <r>
          <rPr>
            <b/>
            <sz val="8"/>
            <rFont val="Tahoma"/>
            <family val="0"/>
          </rPr>
          <t>Phase:
1 - within 1 Year
2 - within 2 Years
3 - within 5 Years
4 - within 10 Years</t>
        </r>
      </text>
    </comment>
  </commentList>
</comments>
</file>

<file path=xl/sharedStrings.xml><?xml version="1.0" encoding="utf-8"?>
<sst xmlns="http://schemas.openxmlformats.org/spreadsheetml/2006/main" count="560" uniqueCount="479">
  <si>
    <t>908 Oak St, Sandpoint, ID 83864</t>
  </si>
  <si>
    <t>D</t>
  </si>
  <si>
    <t>P</t>
  </si>
  <si>
    <t>Task &amp; Activity List</t>
  </si>
  <si>
    <t>Make a yearly event for neighbors; another for friends and for special occasions and share the latest plans, results, failures and successes; invite to tours and classes</t>
  </si>
  <si>
    <t>Develop urban permaculture classes on property</t>
  </si>
  <si>
    <t>Give once or twice a month a tour for people interested; do short presentation and then walk the proeprty; invite to classes and design service</t>
  </si>
  <si>
    <t>Do other realted classes and workshops with external instructors on the site covering one area of interest in sustainabel living.</t>
  </si>
  <si>
    <t>Refinishing the siding and trim</t>
  </si>
  <si>
    <t>Gutter</t>
  </si>
  <si>
    <t>Crawlspace windows</t>
  </si>
  <si>
    <t>Improve their looks and functionality</t>
  </si>
  <si>
    <t>Currently there is no rain gutter; gutter connected to rain water tank/collection system.</t>
  </si>
  <si>
    <t>Renovatoin of siding &amp; trim</t>
  </si>
  <si>
    <t>Mushrooms</t>
  </si>
  <si>
    <t>This could be a good place for growing mushrooms in logs. Standing them up; it is cool, moist and shady.</t>
  </si>
  <si>
    <t>C</t>
  </si>
  <si>
    <t>H</t>
  </si>
  <si>
    <t>E</t>
  </si>
  <si>
    <t>W</t>
  </si>
  <si>
    <t>Hang planers from the eaves of the east roof.</t>
  </si>
  <si>
    <t>Wold be interesting to extend the roof out to cover more of the porch for several reasons: Keep the deck free from snow, be protected from rain, protect people walking in and out the house</t>
  </si>
  <si>
    <t>Siding, house and window trim, windows</t>
  </si>
  <si>
    <t>Need refinishing</t>
  </si>
  <si>
    <t>Covered porch</t>
  </si>
  <si>
    <t>BS</t>
  </si>
  <si>
    <t>Deck access treatment room and office room</t>
  </si>
  <si>
    <t>A</t>
  </si>
  <si>
    <t>Pear trees</t>
  </si>
  <si>
    <t>Need some trimming - too high to harvest and falling down the fruits gets bruised. Build a special fruit catcher.</t>
  </si>
  <si>
    <t>Apple tree</t>
  </si>
  <si>
    <t>Removal - is getting old, lost several large pieces from main branches; holds a treehouse up; replace with another apple tree or fruit tree; provides a lot of shade</t>
  </si>
  <si>
    <t xml:space="preserve">Tree house </t>
  </si>
  <si>
    <t>Support corner where branch broke off; Ideas: build full stair case up to it; convert to bee house; convert to overnight sleeping place;</t>
  </si>
  <si>
    <t>Bird and bat houses</t>
  </si>
  <si>
    <t>Install to attract them - for fertilization, bug control, sound</t>
  </si>
  <si>
    <t xml:space="preserve">Fire wood storage </t>
  </si>
  <si>
    <t>Along east fence for minimum of 2 cords if possible; covered to protect from rain and visually pleasing; little spot for splitting wood</t>
  </si>
  <si>
    <t>Adirondeck Chairs</t>
  </si>
  <si>
    <t>Foldable ones with a side table as a work and rest spot</t>
  </si>
  <si>
    <t>Hammock</t>
  </si>
  <si>
    <t>space for it between two trees</t>
  </si>
  <si>
    <t>BN</t>
  </si>
  <si>
    <t>Small plant nursery corner using the shade; growing mushrooms</t>
  </si>
  <si>
    <t>Cash Crop</t>
  </si>
  <si>
    <t>Solar food dryer</t>
  </si>
  <si>
    <t>Solar cooker</t>
  </si>
  <si>
    <t>Solar weed dryer</t>
  </si>
  <si>
    <t>create spot to sunn dry weeds like quak grass roots so to be able to compost without introducing it back into garden; same for weeds gone to seed; can use the tin from taken down shed;</t>
  </si>
  <si>
    <t>Build a solar cooker to use for outdoor cooking</t>
  </si>
  <si>
    <t>Vermiculture</t>
  </si>
  <si>
    <t>Build/set up a worm composting station feeding the kitchen scraps; harvesting worms (market!); harvesting worm castings for enriching the soil;</t>
  </si>
  <si>
    <t>Hester Excavator</t>
  </si>
  <si>
    <t>Card board</t>
  </si>
  <si>
    <t>Pacific steel and refuse station</t>
  </si>
  <si>
    <t>Met him once. Moved from the country to the town. Very knowledgable, wrote "Gaias Garden"</t>
  </si>
  <si>
    <t>Agreed to be a mentor. Set up regular meetings.</t>
  </si>
  <si>
    <t>Pole Digger</t>
  </si>
  <si>
    <t>Scythe</t>
  </si>
  <si>
    <t>Saw horses</t>
  </si>
  <si>
    <t>Equipment</t>
  </si>
  <si>
    <t>Details</t>
  </si>
  <si>
    <t>Portable, with support tables for longer pieces</t>
  </si>
  <si>
    <t>To create work area</t>
  </si>
  <si>
    <t>For fence poles</t>
  </si>
  <si>
    <t>Discarded tools</t>
  </si>
  <si>
    <t>Picked some up recently: shuffel, sledge hammer, ax</t>
  </si>
  <si>
    <t>Behavioural Adaptations for sustainable Living</t>
  </si>
  <si>
    <t>Mushrooms, gourds, small plants nursery in sunny spot also for others, sprouts, wheet grass</t>
  </si>
  <si>
    <t>East Fence</t>
  </si>
  <si>
    <t xml:space="preserve">Add piece where shed was and connect to South and North fence; refinish it - maybe wihtout pain as pain peals off and goes into the ground; </t>
  </si>
  <si>
    <t>Water pump</t>
  </si>
  <si>
    <t>Install a mechanical/solar combination water pump for emergency use, a "Sadnpoint" system, pump from groundwater, could feed irrigation, maybe also alternative energy to operate it as second choice</t>
  </si>
  <si>
    <t>North Fence</t>
  </si>
  <si>
    <t>Build a tractor for chickens for example Buff Orpington-golden are egg layers, Leghorns-white for eggs and meat, or chicken/rabbit combo (maybe better for hatch); check on regulations; talk to neighbors; offer some eggs;</t>
  </si>
  <si>
    <t xml:space="preserve">Bees, mason bees and other pollinators, duck, dwarf goat, rabbits, bird houses, bat houses, frogs, toads. Griwing some animal feed (high volume: corn for chicken, curley dock, alfalfa), </t>
  </si>
  <si>
    <t>Multifunctional. View screening, keeping animals out (dogs), growing space - vines, trellis, espalier, etc.; Support for additional solar panels; wide gate to be able to back in with trailer for materials; grow higher bushes/trees for some wood supply for material, sticks, etc.</t>
  </si>
  <si>
    <t>Set up barrels for fish protein and algae</t>
  </si>
  <si>
    <t>Find space to have clothe line when needed</t>
  </si>
  <si>
    <t>Check out for potential, specailly on roof for outbuilding</t>
  </si>
  <si>
    <t>Organic certification</t>
  </si>
  <si>
    <t>Develop things in a way to be able to receive the small scale organic certificaion for Idaho</t>
  </si>
  <si>
    <t>O</t>
  </si>
  <si>
    <t>Create a tool and workshop area - can be outside.</t>
  </si>
  <si>
    <t>Another small gren house or in combination with the outbuolding</t>
  </si>
  <si>
    <t>Solar aereiated, overflow for greaywater system, swimming, some aquatic food plants</t>
  </si>
  <si>
    <t>Composting toilet</t>
  </si>
  <si>
    <t>With no power, chemicals, etc.</t>
  </si>
  <si>
    <t>Produce a 10 gallon batches for transportation, generator, heating, cooking for winter and back up in emergencies. Check into other bio fuels.</t>
  </si>
  <si>
    <t>In fornt of Berta's treatment room, natural screening, treehouse area, under apple tree, meditative corner</t>
  </si>
  <si>
    <t>Buld a solar dryer to sun dry some of the garden harvest like produce, fruit, berries</t>
  </si>
  <si>
    <t>Second living quarters, office, workshop, guest room, intern room, greenhouse, planting shed, seed drying and saving/bagging area, etc., cob, 400-500 sq ft,2 stories, bath, storage, garage, kitchen/eating area, handicapped access gorundfloor; pepare for living with no utilities and for updating to current comfort level</t>
  </si>
  <si>
    <t>Space heater</t>
  </si>
  <si>
    <t>Existin gas heater, gets old and replacement parts are supposedly hard to get according to our service man, gas operated, might be out of compliance with city code as the pipe to the exterior is too long. Also noticed when under the house that the incoming pipe is rusty on several spots where the clamps have been used to attach it to the floor beam - other wise fine?? Back up heat - wood stove</t>
  </si>
  <si>
    <t>Gas water heater</t>
  </si>
  <si>
    <t>Also getting old, keeps water heated using extra energy, maybe a on demand gas one work. Back up hot water would be Woodstove</t>
  </si>
  <si>
    <t>Install indoor worm composting bin</t>
  </si>
  <si>
    <t>House siding - West, East and North</t>
  </si>
  <si>
    <t>Well protected from views from outside, spiral design?, black hose system, run off, good drain, stone floor, maybe integrated with compost bin - need moisture, use water run off for irrigation</t>
  </si>
  <si>
    <t>Install second low flow shower head</t>
  </si>
  <si>
    <t>Animals</t>
  </si>
  <si>
    <t>Outbuilding</t>
  </si>
  <si>
    <t>Vacuum cleaner</t>
  </si>
  <si>
    <t>Quiet, energy efficient, high quality anti allergenic filter, runs on solar power, longlasting - maybe replace floor coverings that can be swept/washed manually (linoleum, wood, etc.)</t>
  </si>
  <si>
    <t xml:space="preserve">Replacement of refrigerator: </t>
  </si>
  <si>
    <t>Low Noise (reduced after replacing fan), more freezing storage for garden produce, energy efficient, "dual fuel". Alternatives of cool food storage</t>
  </si>
  <si>
    <t>Washer &amp; Dryer</t>
  </si>
  <si>
    <t>Quite, energy efficient, waterless?, replace with old style system, bucket system, cloth line, etc.</t>
  </si>
  <si>
    <t>Fed by bathroom sink and shower, kitchen sink, washers (cloth and dish), use only biodegradable agents, works year round (cold weather)</t>
  </si>
  <si>
    <t xml:space="preserve"> Rain water catching form roof run of (33'width*33'length*3'yearly rain fall =3267 cubic feet * 7.5= 24000 gallons), roofing material giving off into water - optimal would be to have it rated for drinking water quality, filter system, burried (?) water tank and/or pond, minimum size would to hold volume for drinking, cooking, washing for a year (2 people * 2 gallons * 365 days=1460 gallons)</t>
  </si>
  <si>
    <t>Sacred space</t>
  </si>
  <si>
    <t>Pond</t>
  </si>
  <si>
    <t>Austrian style, lawn/grain mowing</t>
  </si>
  <si>
    <t>Install central water purification / filtration system</t>
  </si>
  <si>
    <t>Chlorine, fluoride</t>
  </si>
  <si>
    <t>Linens, shower curtain, towles</t>
  </si>
  <si>
    <t>Green, organic choices for new purchases</t>
  </si>
  <si>
    <t>Animal tractor</t>
  </si>
  <si>
    <t>Tours</t>
  </si>
  <si>
    <t>Workshop, demonstrations</t>
  </si>
  <si>
    <t>Outside dinners, potlucks, etc.</t>
  </si>
  <si>
    <t>Plants</t>
  </si>
  <si>
    <t>Fruit trees</t>
  </si>
  <si>
    <t>apricot</t>
  </si>
  <si>
    <t>cherry</t>
  </si>
  <si>
    <t>apple</t>
  </si>
  <si>
    <t>pears</t>
  </si>
  <si>
    <t>plum</t>
  </si>
  <si>
    <t>peach</t>
  </si>
  <si>
    <t>Nut trees</t>
  </si>
  <si>
    <t>Vines</t>
  </si>
  <si>
    <t>grapes</t>
  </si>
  <si>
    <t>kiwi</t>
  </si>
  <si>
    <t>Berries</t>
  </si>
  <si>
    <t>Hazelnut</t>
  </si>
  <si>
    <t>Blueberry</t>
  </si>
  <si>
    <t>goosberry</t>
  </si>
  <si>
    <t>serviceberry</t>
  </si>
  <si>
    <t>currents</t>
  </si>
  <si>
    <t>strawberries</t>
  </si>
  <si>
    <t>Veggies</t>
  </si>
  <si>
    <t>Salads</t>
  </si>
  <si>
    <t>Herbs</t>
  </si>
  <si>
    <t>Mushroom</t>
  </si>
  <si>
    <t>Edible flowers</t>
  </si>
  <si>
    <t>Wildflowers</t>
  </si>
  <si>
    <t>Tubers</t>
  </si>
  <si>
    <t>Potatos</t>
  </si>
  <si>
    <t>Carrots</t>
  </si>
  <si>
    <t>Beets</t>
  </si>
  <si>
    <t>Parsnips</t>
  </si>
  <si>
    <t>Sunflower</t>
  </si>
  <si>
    <t>Jerusalem artichokes</t>
  </si>
  <si>
    <t>Beans</t>
  </si>
  <si>
    <t>Gourds</t>
  </si>
  <si>
    <t>Bamboo</t>
  </si>
  <si>
    <t>Living Mulch</t>
  </si>
  <si>
    <t>Bushes</t>
  </si>
  <si>
    <t>Forbes</t>
  </si>
  <si>
    <t>Water plants</t>
  </si>
  <si>
    <t>Grains</t>
  </si>
  <si>
    <t>Aquaculture</t>
  </si>
  <si>
    <t>Amaranth (native species!)</t>
  </si>
  <si>
    <t>Basil</t>
  </si>
  <si>
    <t>Broccoloi</t>
  </si>
  <si>
    <t>Buckwheat</t>
  </si>
  <si>
    <t>Chard</t>
  </si>
  <si>
    <t>Kale</t>
  </si>
  <si>
    <t>Perennical vegetables</t>
  </si>
  <si>
    <t>Leafy greens</t>
  </si>
  <si>
    <t>Corn</t>
  </si>
  <si>
    <t>Cress</t>
  </si>
  <si>
    <t>Water cress</t>
  </si>
  <si>
    <t>Cucumber</t>
  </si>
  <si>
    <t>Flax</t>
  </si>
  <si>
    <t>Onions</t>
  </si>
  <si>
    <t>Pea</t>
  </si>
  <si>
    <t>Peppper</t>
  </si>
  <si>
    <t>Bell pepper</t>
  </si>
  <si>
    <t>Spinach</t>
  </si>
  <si>
    <t>Squash/Pumpkin</t>
  </si>
  <si>
    <t>Tomatoes</t>
  </si>
  <si>
    <t>Turnip</t>
  </si>
  <si>
    <t>Cabbage</t>
  </si>
  <si>
    <t>Melons</t>
  </si>
  <si>
    <t>Radishes</t>
  </si>
  <si>
    <t>Clover</t>
  </si>
  <si>
    <t>Lupine</t>
  </si>
  <si>
    <t>Comfrey</t>
  </si>
  <si>
    <t>Borretsch</t>
  </si>
  <si>
    <t>Moving small sheds</t>
  </si>
  <si>
    <t>263 0323</t>
  </si>
  <si>
    <t>Clydes Towing
$85/hour(?), extra $40 turn around, 4 days notice</t>
  </si>
  <si>
    <t>Mustard</t>
  </si>
  <si>
    <t>Mache</t>
  </si>
  <si>
    <t>Garlic</t>
  </si>
  <si>
    <t>Zuchini</t>
  </si>
  <si>
    <t>Window box</t>
  </si>
  <si>
    <t>Inside, outside for growing food specially in colder time of year.</t>
  </si>
  <si>
    <t>Chestnut</t>
  </si>
  <si>
    <t>Olive tree</t>
  </si>
  <si>
    <t>Timber trees</t>
  </si>
  <si>
    <t>Balck walnut</t>
  </si>
  <si>
    <t>Type</t>
  </si>
  <si>
    <t>No cloth ironing, with 1 or 2 exceptions per year</t>
  </si>
  <si>
    <t>Recycling of magentic and video tapes, CDs, floppy disks, electronic equipment</t>
  </si>
  <si>
    <t>Recycling of paper (office, newsprint, magazines, books), cardboard, metals, some plastics, kitchen scraps and organic waste, office paper, glass</t>
  </si>
  <si>
    <t>Collecting rests of soap and collecting new ones</t>
  </si>
  <si>
    <t>Using environmental friendly cleaners for house and laundry</t>
  </si>
  <si>
    <t>Jan</t>
  </si>
  <si>
    <t>Feb</t>
  </si>
  <si>
    <t>Mar</t>
  </si>
  <si>
    <t>Apr</t>
  </si>
  <si>
    <t>May</t>
  </si>
  <si>
    <t>Jun</t>
  </si>
  <si>
    <t>Jul</t>
  </si>
  <si>
    <t>Aug</t>
  </si>
  <si>
    <t>Sep</t>
  </si>
  <si>
    <t>Oct</t>
  </si>
  <si>
    <t>Nov</t>
  </si>
  <si>
    <t>Dec</t>
  </si>
  <si>
    <t>Utilities Chart 2006</t>
  </si>
  <si>
    <t>Remarks:</t>
  </si>
  <si>
    <t>The electricity and gas consumption follow basically the seasonal conditions.</t>
  </si>
  <si>
    <r>
      <t xml:space="preserve">Electricity </t>
    </r>
    <r>
      <rPr>
        <sz val="10"/>
        <rFont val="Arial"/>
        <family val="2"/>
      </rPr>
      <t>(in 100 kwh)</t>
    </r>
  </si>
  <si>
    <r>
      <t xml:space="preserve">Water </t>
    </r>
    <r>
      <rPr>
        <sz val="10"/>
        <rFont val="Arial"/>
        <family val="2"/>
      </rPr>
      <t>(in 1000 gallons)</t>
    </r>
  </si>
  <si>
    <r>
      <t xml:space="preserve">Sewage </t>
    </r>
    <r>
      <rPr>
        <sz val="10"/>
        <rFont val="Arial"/>
        <family val="2"/>
      </rPr>
      <t>(in 1000 gallons)</t>
    </r>
  </si>
  <si>
    <r>
      <t xml:space="preserve">Garbage </t>
    </r>
    <r>
      <rPr>
        <sz val="10"/>
        <rFont val="Arial"/>
        <family val="2"/>
      </rPr>
      <t>(in US $)</t>
    </r>
  </si>
  <si>
    <r>
      <t xml:space="preserve">Street Light </t>
    </r>
    <r>
      <rPr>
        <sz val="10"/>
        <rFont val="Arial"/>
        <family val="2"/>
      </rPr>
      <t>(in US $)</t>
    </r>
  </si>
  <si>
    <r>
      <t xml:space="preserve">Phone </t>
    </r>
    <r>
      <rPr>
        <sz val="10"/>
        <rFont val="Arial"/>
        <family val="2"/>
      </rPr>
      <t>(in 100</t>
    </r>
    <r>
      <rPr>
        <b/>
        <sz val="10"/>
        <rFont val="Arial"/>
        <family val="2"/>
      </rPr>
      <t xml:space="preserve"> </t>
    </r>
    <r>
      <rPr>
        <sz val="10"/>
        <rFont val="Arial"/>
        <family val="2"/>
      </rPr>
      <t>US $)</t>
    </r>
  </si>
  <si>
    <t>Average</t>
  </si>
  <si>
    <t>Roof extensions</t>
  </si>
  <si>
    <t>Rainwater catchment</t>
  </si>
  <si>
    <t>Hanging planters</t>
  </si>
  <si>
    <t>Vent from bathroom</t>
  </si>
  <si>
    <t>Outdoor solar shower</t>
  </si>
  <si>
    <t>Cloth line</t>
  </si>
  <si>
    <t>Workshop</t>
  </si>
  <si>
    <t>Replace bathroom sink</t>
  </si>
  <si>
    <t>Fix kitchen faucet and turn offs</t>
  </si>
  <si>
    <t>Install recycling center</t>
  </si>
  <si>
    <t>Greenhouse</t>
  </si>
  <si>
    <t>The water and sewage volume are most of the time the same as the city assumes that the sewage is equal to the amount of water delivered, which is of course not correct. It is unknown why this pattern was not followed in October and November.
The increase in water consumption has to do with watering the garden and the installation of an automated watering timer.</t>
  </si>
  <si>
    <t>Garbage and street lights are charged a fixed amount by the city - without providing numbers of actual usage/consumption.</t>
  </si>
  <si>
    <t>I put the phone on this list as it is something from a third party delivered into the house. If we would have cable or satellite TV that would be added, too. It would be interesting to be able to measure it by volume of information - in the age of digitalization this might happen one day!</t>
  </si>
  <si>
    <t>Resources in neighborhood:</t>
  </si>
  <si>
    <t>Stones (permit)</t>
  </si>
  <si>
    <t>Firewood (permit)</t>
  </si>
  <si>
    <t>Wood from burn piles</t>
  </si>
  <si>
    <t>Wild foods</t>
  </si>
  <si>
    <t>Serviceberries</t>
  </si>
  <si>
    <t>Raspberries</t>
  </si>
  <si>
    <t>Musrhooms (morrels)</t>
  </si>
  <si>
    <t>Classes</t>
  </si>
  <si>
    <t>Discarded thigns</t>
  </si>
  <si>
    <t xml:space="preserve">Free pile </t>
  </si>
  <si>
    <t>Tear downs</t>
  </si>
  <si>
    <t>Construction sites</t>
  </si>
  <si>
    <t>Soil</t>
  </si>
  <si>
    <t>What is local:</t>
  </si>
  <si>
    <t>Miles driven by car</t>
  </si>
  <si>
    <t>Amount of food bought (weight)</t>
  </si>
  <si>
    <t>Amount of food grown (weight)</t>
  </si>
  <si>
    <t>Other products purchased or brought in (by pieces, volume,etc.)</t>
  </si>
  <si>
    <t>Amount of wood burnt, harvested</t>
  </si>
  <si>
    <t>Miles travelled by foot, bike, plain, ship, skate board, etc.</t>
  </si>
  <si>
    <t>Path to Freedom</t>
  </si>
  <si>
    <t>Farallones Institute</t>
  </si>
  <si>
    <t>Alchemy Institue</t>
  </si>
  <si>
    <t>Urban homesteading</t>
  </si>
  <si>
    <t>Biosphere Projects</t>
  </si>
  <si>
    <t>Urban Permaculture</t>
  </si>
  <si>
    <t>Treehuggers website</t>
  </si>
  <si>
    <t>Rock Creek Alliance</t>
  </si>
  <si>
    <t>Last Straw Journal</t>
  </si>
  <si>
    <t>Acres USA</t>
  </si>
  <si>
    <t>Permaculture Activist</t>
  </si>
  <si>
    <t>Permaculture Magazine</t>
  </si>
  <si>
    <t>Land Institute</t>
  </si>
  <si>
    <t>Natural Home</t>
  </si>
  <si>
    <t>Stansberry</t>
  </si>
  <si>
    <t>Sovereign Society</t>
  </si>
  <si>
    <t>Table saw</t>
  </si>
  <si>
    <t>Local (green) business</t>
  </si>
  <si>
    <t>Landscping material</t>
  </si>
  <si>
    <t>Scott Peck</t>
  </si>
  <si>
    <t>Livingston Newsletter</t>
  </si>
  <si>
    <t>Doctors without borders</t>
  </si>
  <si>
    <t>Ode</t>
  </si>
  <si>
    <t>This organisation works to prevent a silver and copper mine upstream from Lake Pendoreille</t>
  </si>
  <si>
    <t>The premier natural building magazine in the US</t>
  </si>
  <si>
    <t>The best farming and agricultural magazine including political stuff I know off.</t>
  </si>
  <si>
    <t>Premier PC magazine in the US</t>
  </si>
  <si>
    <t>Premier PC magaze in Europe</t>
  </si>
  <si>
    <t>Wes Jackson's institute developing sustinable agriculture based on perennial grain crops</t>
  </si>
  <si>
    <t>A glossy and informative green building and green living magazine</t>
  </si>
  <si>
    <t>A pretty good traditional financial news letter</t>
  </si>
  <si>
    <t>Newsletters</t>
  </si>
  <si>
    <t>A pretty good contrarian and traditional financial newsletter</t>
  </si>
  <si>
    <t>A contrarian investment and health newsletter</t>
  </si>
  <si>
    <t>Collecting left over wax - make new candles</t>
  </si>
  <si>
    <t>Collecting old bulbs - dissamble and recycle glass and metal</t>
  </si>
  <si>
    <t>Composting kitchen food scraps</t>
  </si>
  <si>
    <t>Low energy lightbulbs</t>
  </si>
  <si>
    <t>Automatic turning off blind electrical loads</t>
  </si>
  <si>
    <t>Bruce Millard</t>
  </si>
  <si>
    <t>Kelly Lerner</t>
  </si>
  <si>
    <t>Ed Bryant</t>
  </si>
  <si>
    <t>Anyone skilled and practiced in ecological design and PC</t>
  </si>
  <si>
    <t>Northwest EcoBulding Guild</t>
  </si>
  <si>
    <t>Farmers Market</t>
  </si>
  <si>
    <t>Use bike more, walk more</t>
  </si>
  <si>
    <t>Form ride and share groups</t>
  </si>
  <si>
    <t>Set up local share ride internet site</t>
  </si>
  <si>
    <t>Buy at garage sales, do own garage sales</t>
  </si>
  <si>
    <t>Bring old books to library</t>
  </si>
  <si>
    <t>Send unused/unusable electronic equipment to recycler</t>
  </si>
  <si>
    <t>Collect not needed items for gifts as appropriate</t>
  </si>
  <si>
    <t>Second Opinion</t>
  </si>
  <si>
    <t>Health Newsletter, complementary medicine</t>
  </si>
  <si>
    <t>Air dry hair</t>
  </si>
  <si>
    <t>Solar Hot water</t>
  </si>
  <si>
    <t>New woodstove</t>
  </si>
  <si>
    <t>Carbon foot print calculations - see websites and Jennifer's email. Link to carbon footprint site, enter data, record results and compare them over period of time</t>
  </si>
  <si>
    <r>
      <t xml:space="preserve">Gas </t>
    </r>
    <r>
      <rPr>
        <sz val="10"/>
        <rFont val="Arial"/>
        <family val="2"/>
      </rPr>
      <t>(in 10 Therms*)</t>
    </r>
  </si>
  <si>
    <t>*1 therm equals the heating capacity of 100,000 BTU's</t>
  </si>
  <si>
    <t>List of potential Indicators</t>
  </si>
  <si>
    <t>How many Kwh electricity used from utility and from own generation</t>
  </si>
  <si>
    <t>How many btus of natural gas used</t>
  </si>
  <si>
    <t>How much firewood used (cords, type of wood)</t>
  </si>
  <si>
    <t>Amount of water used from utility, anount collected and used for what purposes (washing, cleaning, shower, irrigations,e tc.)</t>
  </si>
  <si>
    <t>Amount brought to compost pile (weight) and how much composed used (weight)</t>
  </si>
  <si>
    <t>Amount of organics materials brought in, like soil, chips, straw, mulch, etc. (weight)</t>
  </si>
  <si>
    <t>Amount of waste leaving the property by weigh the garbage can</t>
  </si>
  <si>
    <t>Flow of materials, in and out</t>
  </si>
  <si>
    <t>Flow of energy, in and out</t>
  </si>
  <si>
    <t>Using cloth handkerchifs and mapkins instead of paper products</t>
  </si>
  <si>
    <t>Drying clothes by hanging them up in the house, on the trim of door jams or closet jams</t>
  </si>
  <si>
    <t>Using rechargeable batteris</t>
  </si>
  <si>
    <t>Disposal of toxic materials at toxic waste station</t>
  </si>
  <si>
    <t>Folding up cardboard packaging (food, qeuipment, etc.), collect it and bring to recycle</t>
  </si>
  <si>
    <t>Collecting batteries - bring to toxic waste station</t>
  </si>
  <si>
    <t>Reusing one sided printed paper from office paper and printer garbage (slicing them into note pad sice - no sticky notes needed)</t>
  </si>
  <si>
    <t>No TV programs, videos and DVDs instead</t>
  </si>
  <si>
    <t>Collecting packing materials, bring to mailing shops and reuse</t>
  </si>
  <si>
    <t>Composting all plant and woody materials from yard</t>
  </si>
  <si>
    <t>Use fabric bags for shopping</t>
  </si>
  <si>
    <t>Buy clothes in thrift store and bring things not needed to thrift stores</t>
  </si>
  <si>
    <t>Fully, partly or occasionally implemented</t>
  </si>
  <si>
    <t>Reducing number of showers</t>
  </si>
  <si>
    <t>Turning off lights when not needed</t>
  </si>
  <si>
    <t>Additional possible options</t>
  </si>
  <si>
    <t>Let go of car</t>
  </si>
  <si>
    <t>Use public transportation</t>
  </si>
  <si>
    <t>Similar projects, past and present</t>
  </si>
  <si>
    <t>A residential property in Pasadena that have developed urban sustainabel livin further than any other I have seen</t>
  </si>
  <si>
    <t>Find useful information from</t>
  </si>
  <si>
    <t>Urban farming</t>
  </si>
  <si>
    <t>Community gardens</t>
  </si>
  <si>
    <t xml:space="preserve">Projects of friends and neighbors </t>
  </si>
  <si>
    <t>Ed, Rosemary, house on corner of 6th and cedar in Sandpoint</t>
  </si>
  <si>
    <t>Member of</t>
  </si>
  <si>
    <t>Magazine Subscriptions</t>
  </si>
  <si>
    <t>Public Forum on Sustainability</t>
  </si>
  <si>
    <t>Association of builders, designers, homeowners, tradespeople, manufacturers, suppliers and others interested in ecologically sustainable building.</t>
  </si>
  <si>
    <t xml:space="preserve">PFOS works to bring together members of the local community along with experts in various fields to explore the best of current thinking in sustainability.  </t>
  </si>
  <si>
    <t>Refinishing on all four sides. Paint is peeling off and needs to be refinished.
Considerations: rain water catchment, roof sliding onto East deck, solar installations. Do after roofing is renewed</t>
  </si>
  <si>
    <t>Barrels - food grade, 50 gallon</t>
  </si>
  <si>
    <t>Light House</t>
  </si>
  <si>
    <t>Experts</t>
  </si>
  <si>
    <t>Wilbur</t>
  </si>
  <si>
    <t>Carpenter, deck</t>
  </si>
  <si>
    <t>Roofer guy (Ryan)</t>
  </si>
  <si>
    <t>Granite blocks (Ryan)</t>
  </si>
  <si>
    <t>Clay</t>
  </si>
  <si>
    <t>Slate</t>
  </si>
  <si>
    <t>Copper Creek</t>
  </si>
  <si>
    <t>Making the face of the house looking not so flat and using the additional area for solar (flexibel) panels. Make roof/cover over entry way or extend roof on eastside so snow can sliked off nad net falll on deck. This for protectign people waling in or out. This would open up solar space on roof.</t>
  </si>
  <si>
    <t>One of the best magazines I know of.</t>
  </si>
  <si>
    <t>Local professionals, trades people and crafters</t>
  </si>
  <si>
    <t>Pallets</t>
  </si>
  <si>
    <t>Within 100 - 200 miles?</t>
  </si>
  <si>
    <t xml:space="preserve">Leaves </t>
  </si>
  <si>
    <t>Buckets (Joel's)</t>
  </si>
  <si>
    <t>In area</t>
  </si>
  <si>
    <t>Chips from landscapers</t>
  </si>
  <si>
    <t>Plants from plant trades and forest</t>
  </si>
  <si>
    <t>Coffee grounds and other organics from stores, restaurants</t>
  </si>
  <si>
    <t>Huckleberries</t>
  </si>
  <si>
    <t>Master gardening class</t>
  </si>
  <si>
    <t>Green crafts people</t>
  </si>
  <si>
    <t>Contractors with understanding of sustainability</t>
  </si>
  <si>
    <t>Possible contacts that cold be mentors or advisors</t>
  </si>
  <si>
    <t>Delan Kennedy</t>
  </si>
  <si>
    <t>Dan Hemenway</t>
  </si>
  <si>
    <t>Richard Register</t>
  </si>
  <si>
    <t xml:space="preserve">Someone from the Path to Freedom project </t>
  </si>
  <si>
    <t>Authors of some of the books, maybe</t>
  </si>
  <si>
    <t>Replacement of roofing</t>
  </si>
  <si>
    <t>Ethanol distillery</t>
  </si>
  <si>
    <t>Wind generator</t>
  </si>
  <si>
    <t>Grey water system</t>
  </si>
  <si>
    <t xml:space="preserve">Natural cooling </t>
  </si>
  <si>
    <t>Cost</t>
  </si>
  <si>
    <t>Who</t>
  </si>
  <si>
    <t>Description</t>
  </si>
  <si>
    <t>See for South. Can be at different time.</t>
  </si>
  <si>
    <t>Roof triming</t>
  </si>
  <si>
    <t>Refinishing</t>
  </si>
  <si>
    <t xml:space="preserve">Window and door trim </t>
  </si>
  <si>
    <t>We have 3 windows that collect condensation between the panes. Repair or replacement?</t>
  </si>
  <si>
    <t>How many sick days in a year</t>
  </si>
  <si>
    <t>Replacement. The current tar shingle roofing is probably about 20 years old and starts to bend up, deteriorate and come loose. Several patches have been applied for blown off shingles. 
Considerations: Rain water catching, if snow slides off for example with a metal roofing, it would fall on East deck including over main entrance, 12/12 pitch, current raingutters are leaky, other attachments for solar equipment and/or access wholes will most likely occur (bathroom vent), increase height of chimney for better draw, it is a large unused area</t>
  </si>
  <si>
    <t>Front door</t>
  </si>
  <si>
    <t>Entry room</t>
  </si>
  <si>
    <t>Entry breezway</t>
  </si>
  <si>
    <t>Some tiles are broken/cracked and need replacement.</t>
  </si>
  <si>
    <t>Some tiles are broken/cracked and need replacement. The threshhold from the deck might be leaky and cause water to access the house.</t>
  </si>
  <si>
    <t xml:space="preserve">Window - condensation </t>
  </si>
  <si>
    <t>Project Plan: Urban Residential Redesign for Sustainable Living                Berta &amp; Richard Kuhnel</t>
  </si>
  <si>
    <t>Lawn mower</t>
  </si>
  <si>
    <t>Optimal would be one that is eletrical, solar chargeable batterie, chargable through grid or direct power usable and manual usable (ha !)</t>
  </si>
  <si>
    <t>Maybe we can do this on the roof and have it fed into the existing hot water heater tank. Questions is what we do if this gets switched to on demand system?</t>
  </si>
  <si>
    <t>Get a larger woodstove for backup and primary heat, with cook top and water heating capability.</t>
  </si>
  <si>
    <t>Door out of Berta's room onto deck for fires. Of course french doors - but most likely they are to wide. Probably could use doors the width of windows custom made to not loose insulation in winter; might be a building code issue. Power, phone and internet access outside to create an outdoors work space.</t>
  </si>
  <si>
    <t>Refinish the paint pealing off or replace with a full wood door.</t>
  </si>
  <si>
    <t>Rain gutter, drip edge</t>
  </si>
  <si>
    <t>Current gutter is dripping on the south/east end right onto the deck and steps up to the deck, making it icy/slippery in winter. Dripping also along the length of the gutter. Missing gutter on the west side of the roof. Connecting gutter to rain water catchment, temporary maybe barrel, finally into tank with filtering from debris and contaminates. Green material, self cleaning, anti clogging. Also renew drip edge.</t>
  </si>
  <si>
    <t>Nails popping</t>
  </si>
  <si>
    <t>Nails are popping from the drywall. Probably has to do with movement due to heat and cold and the way the drywall is installed. Take popping nails out, use screws. Looking against the light there is a shade visible in many more places where the paint has not popped off yet. Repaint.</t>
  </si>
  <si>
    <t>Network</t>
  </si>
  <si>
    <t>Install network cables to various additional locations and hook up phone and computers: upstairs and treatment room</t>
  </si>
  <si>
    <t>Power outlet</t>
  </si>
  <si>
    <t>Install  additional outlet in office room in storage space under stair. Remove some of the outlets in the kitchen around the wall hanging shelf.</t>
  </si>
  <si>
    <t>Install operable window at South side upstairs for air flow and ventilation. None of the windows can be opened so it gets really warm upstairs.</t>
  </si>
  <si>
    <t>Operable window upstairs</t>
  </si>
  <si>
    <t>Inside detail work</t>
  </si>
  <si>
    <t xml:space="preserve">Some of the trim in the kitchen (to the hallway) is not finished. The wainscoat is unfinished in the hallway. C;oset doors could use renewal or refinisheing. </t>
  </si>
  <si>
    <t>Door to treatment room</t>
  </si>
  <si>
    <t>Replace with noise protecting full core door.</t>
  </si>
  <si>
    <t>Kitchen wall paper</t>
  </si>
  <si>
    <t>Replace it. It has some damage.</t>
  </si>
  <si>
    <t>Kitchen stove</t>
  </si>
  <si>
    <t>Finish integration into counter top</t>
  </si>
  <si>
    <t>Reorganize our in house recycling coolection for bags (plastic, paper), newspaper bags and rubber rings, food cardboard packaging</t>
  </si>
  <si>
    <t>Fo  the cold time of the year</t>
  </si>
  <si>
    <t>Dripping</t>
  </si>
  <si>
    <t>Install low flow appliances</t>
  </si>
  <si>
    <t>Faucet for kitchen sink, toilet, bathroom sink and shower</t>
  </si>
  <si>
    <t>It has a blotch starting to rust through</t>
  </si>
  <si>
    <t>Repaint walls</t>
  </si>
  <si>
    <t xml:space="preserve">Replace flooring </t>
  </si>
  <si>
    <t>Currently we have Vinyl in kitchen and hallway, and plastic crpets in office and treatment room as well as upstairs that start looking pretty bad.</t>
  </si>
  <si>
    <t>Pure luxury!</t>
  </si>
  <si>
    <t>Bring some more color inside</t>
  </si>
  <si>
    <t>Currently the bathroom has a mold problem. We are using hydrogen peroxide once in a while to keep it at bay; the windows has some mold;</t>
  </si>
  <si>
    <t>Sprouting center</t>
  </si>
  <si>
    <t>Set up indoor sprouting place</t>
  </si>
  <si>
    <t xml:space="preserve"> I have no idea how to go about this, besides to increase ventilation.</t>
  </si>
  <si>
    <t>From</t>
  </si>
  <si>
    <t>To</t>
  </si>
  <si>
    <t>Carbon Footprint calculations</t>
  </si>
  <si>
    <t>According to a friend who has been contracted to program several online carbon footprint calculators their accuracy is between 25% - 50% because of the nature of the data. This is quite a large margin and makes it almost unusable for evaluating and fine tuning lifestyle choices.</t>
  </si>
  <si>
    <t>Purchase criteria list</t>
  </si>
  <si>
    <t>Easy to maintain, repair</t>
  </si>
  <si>
    <t>Non-toxic</t>
  </si>
  <si>
    <t>Location of production: Local, regional, national</t>
  </si>
  <si>
    <t>Origin of raw materials</t>
  </si>
  <si>
    <t>Raw materials are renewable</t>
  </si>
  <si>
    <t>Workers are fairly compensated</t>
  </si>
  <si>
    <t>Multiple uses</t>
  </si>
  <si>
    <t>Locally available</t>
  </si>
  <si>
    <t>Miles of transporation and type of transporation</t>
  </si>
  <si>
    <t>Recycleable - materialas ae seperatebale</t>
  </si>
  <si>
    <t>Durable</t>
  </si>
  <si>
    <t>Warranty</t>
  </si>
  <si>
    <t>Chain from cradle to cradle with sustianability in mind</t>
  </si>
  <si>
    <t>Manufacturer is local, locally owned, cottage industry</t>
  </si>
  <si>
    <t>This is a list of some criteria to cosndier when purchaisng anything: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</si>
</sst>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yymd\-h:mm"/>
    <numFmt numFmtId="169" formatCode="yymmdd\-hh:mm"/>
    <numFmt numFmtId="170" formatCode="yy/mm/dd\-hh:mm"/>
    <numFmt numFmtId="171" formatCode="d\-mmm\-yyyy"/>
    <numFmt numFmtId="172" formatCode="mmm\-d\-yyyy"/>
    <numFmt numFmtId="173" formatCode="mmm\-d"/>
    <numFmt numFmtId="174" formatCode="yy/m/d"/>
  </numFmts>
  <fonts count="8">
    <font>
      <sz val="10"/>
      <name val="Arial"/>
      <family val="0"/>
    </font>
    <font>
      <b/>
      <sz val="10"/>
      <name val="Arial"/>
      <family val="2"/>
    </font>
    <font>
      <b/>
      <sz val="10.5"/>
      <name val="Arial"/>
      <family val="0"/>
    </font>
    <font>
      <b/>
      <sz val="8.75"/>
      <name val="Arial"/>
      <family val="0"/>
    </font>
    <font>
      <sz val="8.75"/>
      <name val="Arial"/>
      <family val="0"/>
    </font>
    <font>
      <sz val="8"/>
      <name val="Tahoma"/>
      <family val="2"/>
    </font>
    <font>
      <b/>
      <sz val="8"/>
      <name val="Tahoma"/>
      <family val="0"/>
    </font>
    <font>
      <b/>
      <sz val="8"/>
      <name val="Arial"/>
      <family val="2"/>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medium"/>
    </border>
    <border>
      <left style="thin"/>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1" xfId="0" applyBorder="1" applyAlignment="1">
      <alignment/>
    </xf>
    <xf numFmtId="164" fontId="0" fillId="0" borderId="1" xfId="0" applyNumberFormat="1" applyBorder="1" applyAlignment="1">
      <alignment/>
    </xf>
    <xf numFmtId="0" fontId="1" fillId="0" borderId="2" xfId="0" applyFont="1" applyBorder="1" applyAlignment="1">
      <alignment/>
    </xf>
    <xf numFmtId="0" fontId="1" fillId="0" borderId="3" xfId="0" applyFont="1" applyBorder="1" applyAlignment="1">
      <alignment/>
    </xf>
    <xf numFmtId="0" fontId="0" fillId="0" borderId="4" xfId="0" applyBorder="1" applyAlignment="1">
      <alignment/>
    </xf>
    <xf numFmtId="0" fontId="1" fillId="0" borderId="5" xfId="0" applyFont="1" applyBorder="1" applyAlignment="1">
      <alignment/>
    </xf>
    <xf numFmtId="0" fontId="0" fillId="0" borderId="6" xfId="0" applyBorder="1" applyAlignment="1">
      <alignment/>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xf>
    <xf numFmtId="164" fontId="0" fillId="0" borderId="10" xfId="0" applyNumberFormat="1" applyBorder="1" applyAlignment="1">
      <alignment/>
    </xf>
    <xf numFmtId="164" fontId="0" fillId="0" borderId="11" xfId="0" applyNumberFormat="1" applyBorder="1" applyAlignment="1">
      <alignment/>
    </xf>
    <xf numFmtId="0" fontId="0" fillId="0" borderId="0" xfId="0" applyFont="1" applyAlignment="1">
      <alignment wrapText="1"/>
    </xf>
    <xf numFmtId="0" fontId="0" fillId="0" borderId="0" xfId="0" applyAlignment="1">
      <alignment vertical="top"/>
    </xf>
    <xf numFmtId="0" fontId="1" fillId="0" borderId="0" xfId="0" applyFont="1" applyAlignment="1">
      <alignment vertical="top" wrapText="1"/>
    </xf>
    <xf numFmtId="0" fontId="0" fillId="0" borderId="0" xfId="0" applyAlignment="1">
      <alignment vertical="top" wrapText="1"/>
    </xf>
    <xf numFmtId="0" fontId="1" fillId="0" borderId="0" xfId="0" applyFont="1" applyAlignment="1">
      <alignment vertical="top"/>
    </xf>
    <xf numFmtId="0" fontId="0" fillId="0" borderId="0" xfId="0" applyFont="1" applyAlignment="1">
      <alignment horizontal="center"/>
    </xf>
    <xf numFmtId="0" fontId="0" fillId="0" borderId="12" xfId="0" applyFont="1" applyBorder="1" applyAlignment="1">
      <alignment horizontal="left" vertical="top" wrapText="1"/>
    </xf>
    <xf numFmtId="0" fontId="0" fillId="0" borderId="12" xfId="0" applyBorder="1" applyAlignment="1">
      <alignment vertical="top" wrapText="1"/>
    </xf>
    <xf numFmtId="0" fontId="1" fillId="0" borderId="12" xfId="0" applyFont="1" applyBorder="1" applyAlignment="1">
      <alignment vertical="top" wrapText="1"/>
    </xf>
    <xf numFmtId="0" fontId="0" fillId="0" borderId="12" xfId="0" applyFont="1" applyBorder="1" applyAlignment="1">
      <alignment vertical="top" wrapText="1"/>
    </xf>
    <xf numFmtId="0" fontId="0" fillId="0" borderId="0" xfId="0" applyFont="1" applyAlignment="1">
      <alignment horizontal="left" vertical="top"/>
    </xf>
    <xf numFmtId="0" fontId="1" fillId="0" borderId="0" xfId="0" applyFont="1" applyAlignment="1">
      <alignment horizontal="left" vertical="top"/>
    </xf>
    <xf numFmtId="0" fontId="0" fillId="0" borderId="0" xfId="0" applyBorder="1" applyAlignment="1">
      <alignment vertical="top" wrapText="1"/>
    </xf>
    <xf numFmtId="0" fontId="0" fillId="0" borderId="12" xfId="0" applyFont="1" applyBorder="1" applyAlignment="1">
      <alignment horizontal="left" vertical="top"/>
    </xf>
    <xf numFmtId="0" fontId="0" fillId="0" borderId="13" xfId="0" applyFont="1" applyBorder="1" applyAlignment="1">
      <alignment horizontal="left" vertical="top"/>
    </xf>
    <xf numFmtId="0" fontId="0" fillId="0" borderId="13" xfId="0" applyBorder="1" applyAlignment="1">
      <alignment vertical="top" wrapText="1"/>
    </xf>
    <xf numFmtId="0" fontId="0" fillId="0" borderId="0" xfId="0" applyFont="1" applyBorder="1" applyAlignment="1">
      <alignment horizontal="left" vertical="top"/>
    </xf>
    <xf numFmtId="173" fontId="0" fillId="0" borderId="0" xfId="0" applyNumberFormat="1" applyFont="1" applyAlignment="1">
      <alignment horizontal="left" vertical="top"/>
    </xf>
    <xf numFmtId="173" fontId="0" fillId="0" borderId="12" xfId="0" applyNumberFormat="1" applyFont="1" applyBorder="1" applyAlignment="1">
      <alignment horizontal="left" vertical="top"/>
    </xf>
    <xf numFmtId="173" fontId="0" fillId="0" borderId="13" xfId="0" applyNumberFormat="1" applyFont="1" applyBorder="1" applyAlignment="1">
      <alignment horizontal="left" vertical="top"/>
    </xf>
    <xf numFmtId="173" fontId="0" fillId="0" borderId="0" xfId="0" applyNumberFormat="1" applyFont="1" applyBorder="1" applyAlignment="1">
      <alignment horizontal="left" vertical="top"/>
    </xf>
    <xf numFmtId="0" fontId="0" fillId="0" borderId="0" xfId="0" applyAlignment="1">
      <alignment horizontal="left" vertical="top"/>
    </xf>
    <xf numFmtId="0" fontId="1" fillId="2" borderId="14" xfId="0" applyFont="1" applyFill="1" applyBorder="1" applyAlignment="1">
      <alignment horizontal="left" vertical="top"/>
    </xf>
    <xf numFmtId="0" fontId="1" fillId="2" borderId="14" xfId="0" applyFont="1" applyFill="1" applyBorder="1" applyAlignment="1">
      <alignment horizontal="left" vertical="top" wrapText="1"/>
    </xf>
    <xf numFmtId="173" fontId="1" fillId="2" borderId="14" xfId="0" applyNumberFormat="1" applyFont="1" applyFill="1" applyBorder="1" applyAlignment="1">
      <alignment horizontal="left" vertical="top"/>
    </xf>
    <xf numFmtId="0" fontId="1" fillId="2" borderId="14" xfId="0" applyFont="1" applyFill="1" applyBorder="1" applyAlignment="1">
      <alignment horizontal="center" vertical="top"/>
    </xf>
    <xf numFmtId="0" fontId="1" fillId="0" borderId="0" xfId="0" applyFont="1" applyAlignment="1">
      <alignment horizontal="center" vertical="top"/>
    </xf>
    <xf numFmtId="1" fontId="1" fillId="0" borderId="0" xfId="0" applyNumberFormat="1" applyFont="1" applyAlignment="1">
      <alignment horizontal="left" vertical="top"/>
    </xf>
    <xf numFmtId="1" fontId="1" fillId="2" borderId="14" xfId="0" applyNumberFormat="1" applyFont="1" applyFill="1" applyBorder="1" applyAlignment="1">
      <alignment horizontal="left" vertical="top"/>
    </xf>
    <xf numFmtId="1" fontId="0" fillId="0" borderId="6" xfId="0" applyNumberFormat="1" applyFont="1" applyBorder="1" applyAlignment="1">
      <alignment horizontal="left" vertical="top"/>
    </xf>
    <xf numFmtId="1" fontId="0" fillId="0" borderId="12" xfId="0" applyNumberFormat="1" applyFont="1" applyBorder="1" applyAlignment="1">
      <alignment horizontal="left" vertical="top"/>
    </xf>
    <xf numFmtId="1" fontId="0" fillId="0" borderId="0" xfId="0" applyNumberFormat="1" applyFont="1" applyAlignment="1">
      <alignment horizontal="left" vertical="top"/>
    </xf>
    <xf numFmtId="2" fontId="0" fillId="0" borderId="0" xfId="0" applyNumberFormat="1" applyFont="1" applyAlignment="1">
      <alignment horizontal="right" vertical="top"/>
    </xf>
    <xf numFmtId="2" fontId="1" fillId="2" borderId="14" xfId="0" applyNumberFormat="1" applyFont="1" applyFill="1" applyBorder="1" applyAlignment="1">
      <alignment horizontal="center" vertical="top"/>
    </xf>
    <xf numFmtId="2" fontId="0" fillId="0" borderId="12" xfId="0" applyNumberFormat="1" applyFont="1" applyBorder="1" applyAlignment="1">
      <alignment horizontal="right" vertical="top"/>
    </xf>
    <xf numFmtId="2" fontId="0" fillId="0" borderId="13" xfId="0" applyNumberFormat="1" applyFont="1" applyBorder="1" applyAlignment="1">
      <alignment horizontal="right" vertical="top"/>
    </xf>
    <xf numFmtId="2" fontId="0" fillId="0" borderId="0" xfId="0" applyNumberFormat="1" applyFont="1" applyBorder="1" applyAlignment="1">
      <alignment horizontal="right" vertical="top"/>
    </xf>
    <xf numFmtId="0" fontId="1" fillId="0" borderId="0" xfId="0" applyFont="1" applyAlignment="1">
      <alignment wrapText="1"/>
    </xf>
    <xf numFmtId="0" fontId="0" fillId="0" borderId="0" xfId="0" applyAlignment="1">
      <alignment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5" xfId="0" applyBorder="1" applyAlignment="1">
      <alignment vertical="top" wrapText="1"/>
    </xf>
    <xf numFmtId="0" fontId="0" fillId="0" borderId="16" xfId="0" applyBorder="1" applyAlignment="1">
      <alignment vertical="top"/>
    </xf>
    <xf numFmtId="0" fontId="1" fillId="0" borderId="18" xfId="0" applyFont="1" applyBorder="1" applyAlignment="1">
      <alignment vertical="top"/>
    </xf>
    <xf numFmtId="0" fontId="0" fillId="0" borderId="18" xfId="0" applyBorder="1" applyAlignment="1">
      <alignment/>
    </xf>
    <xf numFmtId="0" fontId="0" fillId="0" borderId="15" xfId="0" applyBorder="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Utilities 2006</a:t>
            </a:r>
          </a:p>
        </c:rich>
      </c:tx>
      <c:layout/>
      <c:spPr>
        <a:noFill/>
        <a:ln>
          <a:noFill/>
        </a:ln>
      </c:spPr>
    </c:title>
    <c:plotArea>
      <c:layout>
        <c:manualLayout>
          <c:xMode val="edge"/>
          <c:yMode val="edge"/>
          <c:x val="0.14925"/>
          <c:y val="0.174"/>
          <c:w val="0.85075"/>
          <c:h val="0.68825"/>
        </c:manualLayout>
      </c:layout>
      <c:lineChart>
        <c:grouping val="standard"/>
        <c:varyColors val="0"/>
        <c:ser>
          <c:idx val="0"/>
          <c:order val="0"/>
          <c:tx>
            <c:v>Electricity</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2006'!$B$3:$N$3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v>Gas</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2006'!$B$4:$N$4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v>Water</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2006'!$B$5:$N$5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3"/>
          <c:order val="3"/>
          <c:tx>
            <c:v>Sewage</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2006'!$B$6:$N$6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4"/>
          <c:order val="4"/>
          <c:tx>
            <c:v>Garbage</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2006'!$B$7:$N$7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5"/>
          <c:order val="5"/>
          <c:tx>
            <c:v>Street Light</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2006'!$B$8:$N$8</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6"/>
          <c:order val="6"/>
          <c:tx>
            <c:v>Phone</c:v>
          </c:tx>
          <c:extLst>
            <c:ext xmlns:c14="http://schemas.microsoft.com/office/drawing/2007/8/2/chart" uri="{6F2FDCE9-48DA-4B69-8628-5D25D57E5C99}">
              <c14:invertSolidFillFmt>
                <c14:spPr>
                  <a:solidFill>
                    <a:srgbClr val="000000"/>
                  </a:solidFill>
                </c14:spPr>
              </c14:invertSolidFillFmt>
            </c:ext>
          </c:extLst>
          <c:cat>
            <c:strRef>
              <c:f>'Utility Usage 2006'!$B$2:$N$2</c:f>
              <c:strCache/>
            </c:strRef>
          </c:cat>
          <c:val>
            <c:numRef>
              <c:f>'Utility Usage 2006'!$B$9:$N$9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marker val="1"/>
        <c:axId val="8191209"/>
        <c:axId val="6612018"/>
      </c:lineChart>
      <c:catAx>
        <c:axId val="8191209"/>
        <c:scaling>
          <c:orientation val="minMax"/>
        </c:scaling>
        <c:axPos val="b"/>
        <c:title>
          <c:tx>
            <c:rich>
              <a:bodyPr vert="horz" rot="0" anchor="ctr"/>
              <a:lstStyle/>
              <a:p>
                <a:pPr algn="ctr">
                  <a:defRPr/>
                </a:pPr>
                <a:r>
                  <a:rPr lang="en-US" cap="none" sz="875" b="1" i="0" u="none" baseline="0">
                    <a:latin typeface="Arial"/>
                    <a:ea typeface="Arial"/>
                    <a:cs typeface="Arial"/>
                  </a:rPr>
                  <a:t>Month</a:t>
                </a:r>
              </a:p>
            </c:rich>
          </c:tx>
          <c:layout>
            <c:manualLayout>
              <c:xMode val="factor"/>
              <c:yMode val="factor"/>
              <c:x val="-0.0015"/>
              <c:y val="-0.026"/>
            </c:manualLayout>
          </c:layout>
          <c:overlay val="0"/>
          <c:spPr>
            <a:noFill/>
            <a:ln>
              <a:noFill/>
            </a:ln>
          </c:spPr>
        </c:title>
        <c:majorGridlines/>
        <c:delete val="0"/>
        <c:numFmt formatCode="General" sourceLinked="1"/>
        <c:majorTickMark val="out"/>
        <c:minorTickMark val="none"/>
        <c:tickLblPos val="low"/>
        <c:crossAx val="6612018"/>
        <c:crosses val="autoZero"/>
        <c:auto val="1"/>
        <c:lblOffset val="100"/>
        <c:noMultiLvlLbl val="0"/>
      </c:catAx>
      <c:valAx>
        <c:axId val="6612018"/>
        <c:scaling>
          <c:orientation val="minMax"/>
          <c:max val="11"/>
        </c:scaling>
        <c:axPos val="l"/>
        <c:delete val="0"/>
        <c:numFmt formatCode="General" sourceLinked="1"/>
        <c:majorTickMark val="out"/>
        <c:minorTickMark val="none"/>
        <c:tickLblPos val="nextTo"/>
        <c:crossAx val="8191209"/>
        <c:crossesAt val="1"/>
        <c:crossBetween val="between"/>
        <c:dispUnits/>
        <c:majorUnit val="2"/>
        <c:minorUnit val="1"/>
      </c:valAx>
      <c:spPr>
        <a:solidFill>
          <a:srgbClr val="C0C0C0"/>
        </a:solidFill>
        <a:ln w="12700">
          <a:solidFill>
            <a:srgbClr val="808080"/>
          </a:solidFill>
        </a:ln>
      </c:spPr>
    </c:plotArea>
    <c:legend>
      <c:legendPos val="l"/>
      <c:layout>
        <c:manualLayout>
          <c:xMode val="edge"/>
          <c:yMode val="edge"/>
          <c:x val="0.0035"/>
          <c:y val="0.2387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152400</xdr:rowOff>
    </xdr:from>
    <xdr:to>
      <xdr:col>14</xdr:col>
      <xdr:colOff>19050</xdr:colOff>
      <xdr:row>25</xdr:row>
      <xdr:rowOff>0</xdr:rowOff>
    </xdr:to>
    <xdr:graphicFrame>
      <xdr:nvGraphicFramePr>
        <xdr:cNvPr id="1" name="Chart 2"/>
        <xdr:cNvGraphicFramePr/>
      </xdr:nvGraphicFramePr>
      <xdr:xfrm>
        <a:off x="0" y="1638300"/>
        <a:ext cx="8239125" cy="2438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8"/>
  <sheetViews>
    <sheetView tabSelected="1" workbookViewId="0" topLeftCell="A1">
      <selection activeCell="A3" sqref="A3:IV3"/>
    </sheetView>
  </sheetViews>
  <sheetFormatPr defaultColWidth="9.140625" defaultRowHeight="12.75"/>
  <cols>
    <col min="1" max="1" width="40.8515625" style="0" bestFit="1" customWidth="1"/>
  </cols>
  <sheetData>
    <row r="1" ht="12.75">
      <c r="A1" s="1" t="s">
        <v>463</v>
      </c>
    </row>
    <row r="2" ht="12.75">
      <c r="A2" t="s">
        <v>478</v>
      </c>
    </row>
    <row r="4" ht="12.75">
      <c r="A4" t="s">
        <v>466</v>
      </c>
    </row>
    <row r="5" ht="12.75">
      <c r="A5" t="s">
        <v>467</v>
      </c>
    </row>
    <row r="6" ht="12.75">
      <c r="A6" t="s">
        <v>468</v>
      </c>
    </row>
    <row r="7" ht="12.75">
      <c r="A7" t="s">
        <v>469</v>
      </c>
    </row>
    <row r="8" ht="12.75">
      <c r="A8" t="s">
        <v>470</v>
      </c>
    </row>
    <row r="9" ht="12.75">
      <c r="A9" t="s">
        <v>471</v>
      </c>
    </row>
    <row r="10" ht="12.75">
      <c r="A10" t="s">
        <v>472</v>
      </c>
    </row>
    <row r="11" ht="12.75">
      <c r="A11" t="s">
        <v>474</v>
      </c>
    </row>
    <row r="12" ht="12.75">
      <c r="A12" t="s">
        <v>475</v>
      </c>
    </row>
    <row r="13" ht="12.75">
      <c r="A13" t="s">
        <v>476</v>
      </c>
    </row>
    <row r="14" ht="12.75">
      <c r="A14" t="s">
        <v>464</v>
      </c>
    </row>
    <row r="15" ht="12.75">
      <c r="A15" t="s">
        <v>465</v>
      </c>
    </row>
    <row r="16" ht="12.75">
      <c r="A16" t="s">
        <v>473</v>
      </c>
    </row>
    <row r="17" ht="12.75">
      <c r="A17" t="s">
        <v>477</v>
      </c>
    </row>
    <row r="18" ht="12.75">
      <c r="A18" t="s">
        <v>403</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B69"/>
  <sheetViews>
    <sheetView workbookViewId="0" topLeftCell="A1">
      <selection activeCell="B12" sqref="B12"/>
    </sheetView>
  </sheetViews>
  <sheetFormatPr defaultColWidth="9.140625" defaultRowHeight="12.75"/>
  <cols>
    <col min="1" max="1" width="12.421875" style="0" bestFit="1" customWidth="1"/>
    <col min="2" max="2" width="18.8515625" style="0" bestFit="1" customWidth="1"/>
  </cols>
  <sheetData>
    <row r="1" ht="12.75">
      <c r="A1" s="1" t="s">
        <v>121</v>
      </c>
    </row>
    <row r="3" spans="1:2" ht="12.75">
      <c r="A3" t="s">
        <v>122</v>
      </c>
      <c r="B3" t="s">
        <v>123</v>
      </c>
    </row>
    <row r="4" ht="12.75">
      <c r="B4" t="s">
        <v>124</v>
      </c>
    </row>
    <row r="5" ht="12.75">
      <c r="B5" t="s">
        <v>125</v>
      </c>
    </row>
    <row r="6" ht="12.75">
      <c r="B6" t="s">
        <v>126</v>
      </c>
    </row>
    <row r="7" ht="12.75">
      <c r="B7" t="s">
        <v>127</v>
      </c>
    </row>
    <row r="8" ht="12.75">
      <c r="B8" t="s">
        <v>128</v>
      </c>
    </row>
    <row r="9" spans="1:2" ht="12.75">
      <c r="A9" t="s">
        <v>129</v>
      </c>
      <c r="B9" t="s">
        <v>134</v>
      </c>
    </row>
    <row r="10" ht="12.75">
      <c r="B10" t="s">
        <v>199</v>
      </c>
    </row>
    <row r="11" ht="12.75">
      <c r="A11" t="s">
        <v>200</v>
      </c>
    </row>
    <row r="12" spans="1:2" ht="12.75">
      <c r="A12" t="s">
        <v>201</v>
      </c>
      <c r="B12" t="s">
        <v>202</v>
      </c>
    </row>
    <row r="13" spans="1:2" ht="12.75">
      <c r="A13" t="s">
        <v>130</v>
      </c>
      <c r="B13" t="s">
        <v>131</v>
      </c>
    </row>
    <row r="14" ht="12.75">
      <c r="B14" t="s">
        <v>132</v>
      </c>
    </row>
    <row r="15" spans="1:2" ht="12.75">
      <c r="A15" t="s">
        <v>133</v>
      </c>
      <c r="B15" t="s">
        <v>135</v>
      </c>
    </row>
    <row r="16" ht="12.75">
      <c r="B16" t="s">
        <v>136</v>
      </c>
    </row>
    <row r="17" ht="12.75">
      <c r="B17" t="s">
        <v>137</v>
      </c>
    </row>
    <row r="18" ht="12.75">
      <c r="B18" t="s">
        <v>138</v>
      </c>
    </row>
    <row r="19" ht="12.75">
      <c r="B19" t="s">
        <v>139</v>
      </c>
    </row>
    <row r="20" spans="1:2" ht="12.75">
      <c r="A20" t="s">
        <v>140</v>
      </c>
      <c r="B20" t="s">
        <v>164</v>
      </c>
    </row>
    <row r="23" ht="12.75">
      <c r="A23" t="s">
        <v>168</v>
      </c>
    </row>
    <row r="25" ht="12.75">
      <c r="A25" t="s">
        <v>170</v>
      </c>
    </row>
    <row r="26" ht="12.75">
      <c r="A26" t="s">
        <v>141</v>
      </c>
    </row>
    <row r="27" spans="1:2" ht="12.75">
      <c r="A27" t="s">
        <v>169</v>
      </c>
      <c r="B27" t="s">
        <v>166</v>
      </c>
    </row>
    <row r="28" ht="12.75">
      <c r="B28" t="s">
        <v>179</v>
      </c>
    </row>
    <row r="29" ht="12.75">
      <c r="B29" t="s">
        <v>167</v>
      </c>
    </row>
    <row r="30" ht="12.75">
      <c r="B30" t="s">
        <v>193</v>
      </c>
    </row>
    <row r="31" ht="12.75">
      <c r="B31" t="s">
        <v>194</v>
      </c>
    </row>
    <row r="32" spans="1:2" ht="12.75">
      <c r="A32" t="s">
        <v>142</v>
      </c>
      <c r="B32" t="s">
        <v>163</v>
      </c>
    </row>
    <row r="33" ht="12.75">
      <c r="A33" t="s">
        <v>143</v>
      </c>
    </row>
    <row r="34" ht="12.75">
      <c r="A34" t="s">
        <v>144</v>
      </c>
    </row>
    <row r="35" ht="12.75">
      <c r="A35" t="s">
        <v>145</v>
      </c>
    </row>
    <row r="36" spans="1:2" ht="12.75">
      <c r="A36" t="s">
        <v>146</v>
      </c>
      <c r="B36" t="s">
        <v>147</v>
      </c>
    </row>
    <row r="37" ht="12.75">
      <c r="B37" t="s">
        <v>148</v>
      </c>
    </row>
    <row r="38" ht="12.75">
      <c r="B38" t="s">
        <v>149</v>
      </c>
    </row>
    <row r="39" ht="12.75">
      <c r="B39" t="s">
        <v>150</v>
      </c>
    </row>
    <row r="40" ht="12.75">
      <c r="B40" t="s">
        <v>152</v>
      </c>
    </row>
    <row r="41" ht="12.75">
      <c r="A41" t="s">
        <v>151</v>
      </c>
    </row>
    <row r="42" ht="12.75">
      <c r="A42" t="s">
        <v>153</v>
      </c>
    </row>
    <row r="43" ht="12.75">
      <c r="A43" t="s">
        <v>180</v>
      </c>
    </row>
    <row r="44" ht="12.75">
      <c r="A44" t="s">
        <v>154</v>
      </c>
    </row>
    <row r="45" ht="12.75">
      <c r="A45" t="s">
        <v>155</v>
      </c>
    </row>
    <row r="46" ht="12.75">
      <c r="A46" t="s">
        <v>156</v>
      </c>
    </row>
    <row r="47" ht="12.75">
      <c r="A47" t="s">
        <v>157</v>
      </c>
    </row>
    <row r="48" ht="12.75">
      <c r="A48" t="s">
        <v>158</v>
      </c>
    </row>
    <row r="49" ht="12.75">
      <c r="A49" t="s">
        <v>159</v>
      </c>
    </row>
    <row r="50" spans="1:2" ht="12.75">
      <c r="A50" t="s">
        <v>160</v>
      </c>
      <c r="B50" t="s">
        <v>162</v>
      </c>
    </row>
    <row r="51" spans="1:2" ht="12.75">
      <c r="A51" t="s">
        <v>165</v>
      </c>
      <c r="B51" t="s">
        <v>172</v>
      </c>
    </row>
    <row r="52" ht="12.75">
      <c r="A52" t="s">
        <v>171</v>
      </c>
    </row>
    <row r="53" ht="12.75">
      <c r="A53" t="s">
        <v>173</v>
      </c>
    </row>
    <row r="54" ht="12.75">
      <c r="A54" t="s">
        <v>174</v>
      </c>
    </row>
    <row r="55" ht="12.75">
      <c r="A55" t="s">
        <v>175</v>
      </c>
    </row>
    <row r="56" ht="12.75">
      <c r="A56" t="s">
        <v>195</v>
      </c>
    </row>
    <row r="57" ht="12.75">
      <c r="A57" t="s">
        <v>176</v>
      </c>
    </row>
    <row r="58" ht="12.75">
      <c r="A58" t="s">
        <v>177</v>
      </c>
    </row>
    <row r="59" ht="12.75">
      <c r="A59" t="s">
        <v>178</v>
      </c>
    </row>
    <row r="60" ht="12.75">
      <c r="A60" t="s">
        <v>181</v>
      </c>
    </row>
    <row r="61" ht="12.75">
      <c r="A61" t="s">
        <v>182</v>
      </c>
    </row>
    <row r="62" ht="12.75">
      <c r="A62" t="s">
        <v>183</v>
      </c>
    </row>
    <row r="63" ht="12.75">
      <c r="A63" t="s">
        <v>184</v>
      </c>
    </row>
    <row r="64" ht="12.75">
      <c r="A64" t="s">
        <v>185</v>
      </c>
    </row>
    <row r="65" ht="12.75">
      <c r="A65" t="s">
        <v>186</v>
      </c>
    </row>
    <row r="66" ht="12.75">
      <c r="A66" t="s">
        <v>187</v>
      </c>
    </row>
    <row r="67" ht="12.75">
      <c r="A67" t="s">
        <v>188</v>
      </c>
    </row>
    <row r="68" ht="12.75">
      <c r="A68" t="s">
        <v>189</v>
      </c>
    </row>
    <row r="69" ht="12.75">
      <c r="A69" t="s">
        <v>196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19"/>
  <sheetViews>
    <sheetView workbookViewId="0" topLeftCell="A1">
      <selection activeCell="B20" sqref="B20"/>
    </sheetView>
  </sheetViews>
  <sheetFormatPr defaultColWidth="9.140625" defaultRowHeight="12.75"/>
  <cols>
    <col min="1" max="1" width="62.28125" style="18" customWidth="1"/>
    <col min="2" max="2" width="73.28125" style="53" customWidth="1"/>
  </cols>
  <sheetData>
    <row r="1" spans="1:2" ht="12.75">
      <c r="A1" s="17" t="s">
        <v>326</v>
      </c>
      <c r="B1" s="52" t="s">
        <v>61</v>
      </c>
    </row>
    <row r="2" ht="12.75">
      <c r="A2" s="18" t="s">
        <v>260</v>
      </c>
    </row>
    <row r="3" ht="12.75">
      <c r="A3" s="18" t="s">
        <v>327</v>
      </c>
    </row>
    <row r="4" ht="12.75">
      <c r="A4" s="18" t="s">
        <v>328</v>
      </c>
    </row>
    <row r="5" ht="12.75">
      <c r="A5" s="18" t="s">
        <v>329</v>
      </c>
    </row>
    <row r="6" ht="12.75">
      <c r="A6" s="18" t="s">
        <v>261</v>
      </c>
    </row>
    <row r="7" ht="12.75">
      <c r="A7" s="18" t="s">
        <v>262</v>
      </c>
    </row>
    <row r="8" ht="12.75">
      <c r="A8" s="18" t="s">
        <v>263</v>
      </c>
    </row>
    <row r="9" ht="25.5">
      <c r="A9" s="18" t="s">
        <v>330</v>
      </c>
    </row>
    <row r="10" ht="25.5">
      <c r="A10" s="18" t="s">
        <v>331</v>
      </c>
    </row>
    <row r="11" ht="12.75">
      <c r="A11" s="18" t="s">
        <v>264</v>
      </c>
    </row>
    <row r="12" ht="25.5">
      <c r="A12" s="18" t="s">
        <v>332</v>
      </c>
    </row>
    <row r="13" ht="12.75">
      <c r="A13" s="18" t="s">
        <v>333</v>
      </c>
    </row>
    <row r="14" ht="12.75">
      <c r="A14" s="18" t="s">
        <v>334</v>
      </c>
    </row>
    <row r="15" ht="12.75">
      <c r="A15" s="18" t="s">
        <v>335</v>
      </c>
    </row>
    <row r="16" ht="12.75">
      <c r="A16" s="18" t="s">
        <v>265</v>
      </c>
    </row>
    <row r="17" ht="38.25">
      <c r="A17" s="18" t="s">
        <v>323</v>
      </c>
    </row>
    <row r="18" ht="12.75">
      <c r="A18" s="18" t="s">
        <v>411</v>
      </c>
    </row>
    <row r="19" spans="1:2" ht="51">
      <c r="A19" s="18" t="s">
        <v>461</v>
      </c>
      <c r="B19" s="53" t="s">
        <v>462</v>
      </c>
    </row>
  </sheetData>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N31"/>
  <sheetViews>
    <sheetView workbookViewId="0" topLeftCell="A1">
      <selection activeCell="F35" sqref="F35"/>
    </sheetView>
  </sheetViews>
  <sheetFormatPr defaultColWidth="9.140625" defaultRowHeight="12.75"/>
  <cols>
    <col min="1" max="1" width="22.57421875" style="0" customWidth="1"/>
    <col min="2" max="13" width="7.7109375" style="0" customWidth="1"/>
    <col min="14" max="14" width="8.140625" style="0" customWidth="1"/>
  </cols>
  <sheetData>
    <row r="1" ht="13.5" thickBot="1">
      <c r="A1" s="1" t="s">
        <v>221</v>
      </c>
    </row>
    <row r="2" spans="1:14" s="1" customFormat="1" ht="13.5" thickBot="1">
      <c r="A2" s="10" t="s">
        <v>203</v>
      </c>
      <c r="B2" s="11" t="s">
        <v>209</v>
      </c>
      <c r="C2" s="11" t="s">
        <v>210</v>
      </c>
      <c r="D2" s="11" t="s">
        <v>211</v>
      </c>
      <c r="E2" s="11" t="s">
        <v>212</v>
      </c>
      <c r="F2" s="11" t="s">
        <v>213</v>
      </c>
      <c r="G2" s="11" t="s">
        <v>214</v>
      </c>
      <c r="H2" s="11" t="s">
        <v>215</v>
      </c>
      <c r="I2" s="11" t="s">
        <v>216</v>
      </c>
      <c r="J2" s="11" t="s">
        <v>217</v>
      </c>
      <c r="K2" s="11" t="s">
        <v>218</v>
      </c>
      <c r="L2" s="11" t="s">
        <v>219</v>
      </c>
      <c r="M2" s="11" t="s">
        <v>220</v>
      </c>
      <c r="N2" s="12" t="s">
        <v>230</v>
      </c>
    </row>
    <row r="3" spans="1:14" ht="12.75">
      <c r="A3" s="8" t="s">
        <v>224</v>
      </c>
      <c r="B3" s="9">
        <v>4.17</v>
      </c>
      <c r="C3" s="9">
        <v>6.14</v>
      </c>
      <c r="D3" s="9">
        <v>5.95</v>
      </c>
      <c r="E3" s="9">
        <v>4.59</v>
      </c>
      <c r="F3" s="9">
        <v>3.55</v>
      </c>
      <c r="G3" s="9">
        <v>2.43</v>
      </c>
      <c r="H3" s="9">
        <v>1.89</v>
      </c>
      <c r="I3" s="9">
        <v>2.12</v>
      </c>
      <c r="J3" s="9">
        <v>3.29</v>
      </c>
      <c r="K3" s="9">
        <v>3.07</v>
      </c>
      <c r="L3" s="9">
        <v>4.19</v>
      </c>
      <c r="M3" s="9">
        <v>6.66</v>
      </c>
      <c r="N3" s="13">
        <f>SUM(B3:M3)/12</f>
        <v>4.004166666666666</v>
      </c>
    </row>
    <row r="4" spans="1:14" ht="12.75">
      <c r="A4" s="5" t="s">
        <v>324</v>
      </c>
      <c r="B4" s="3">
        <v>5.1</v>
      </c>
      <c r="C4" s="3">
        <v>3.9</v>
      </c>
      <c r="D4" s="3">
        <v>4.1</v>
      </c>
      <c r="E4" s="3">
        <v>3.2</v>
      </c>
      <c r="F4" s="3">
        <v>2.1</v>
      </c>
      <c r="G4" s="3">
        <v>1.1</v>
      </c>
      <c r="H4" s="3">
        <v>0.7</v>
      </c>
      <c r="I4" s="3">
        <v>1</v>
      </c>
      <c r="J4" s="3">
        <v>1.4</v>
      </c>
      <c r="K4" s="3">
        <v>2</v>
      </c>
      <c r="L4" s="3">
        <v>2.9</v>
      </c>
      <c r="M4" s="3">
        <v>4.7</v>
      </c>
      <c r="N4" s="13">
        <f aca="true" t="shared" si="0" ref="N4:N9">SUM(B4:M4)/12</f>
        <v>2.6833333333333336</v>
      </c>
    </row>
    <row r="5" spans="1:14" ht="12.75">
      <c r="A5" s="5" t="s">
        <v>225</v>
      </c>
      <c r="B5" s="4">
        <v>1.858</v>
      </c>
      <c r="C5" s="4">
        <v>3.443</v>
      </c>
      <c r="D5" s="4">
        <v>2.627</v>
      </c>
      <c r="E5" s="4">
        <v>2.277</v>
      </c>
      <c r="F5" s="4">
        <v>3.678</v>
      </c>
      <c r="G5" s="4">
        <v>5.387</v>
      </c>
      <c r="H5" s="4">
        <v>6.391</v>
      </c>
      <c r="I5" s="4">
        <v>10.385</v>
      </c>
      <c r="J5" s="4">
        <v>10.634</v>
      </c>
      <c r="K5" s="4">
        <v>7.483</v>
      </c>
      <c r="L5" s="4">
        <v>3.858</v>
      </c>
      <c r="M5" s="4">
        <v>2.733</v>
      </c>
      <c r="N5" s="13">
        <f t="shared" si="0"/>
        <v>5.062833333333333</v>
      </c>
    </row>
    <row r="6" spans="1:14" ht="12.75">
      <c r="A6" s="5" t="s">
        <v>226</v>
      </c>
      <c r="B6" s="4">
        <v>1.858</v>
      </c>
      <c r="C6" s="4">
        <v>3.443</v>
      </c>
      <c r="D6" s="4">
        <v>2.627</v>
      </c>
      <c r="E6" s="4">
        <v>2.277</v>
      </c>
      <c r="F6" s="4">
        <v>3.678</v>
      </c>
      <c r="G6" s="4">
        <v>5.387</v>
      </c>
      <c r="H6" s="4">
        <v>6.391</v>
      </c>
      <c r="I6" s="4">
        <v>10.385</v>
      </c>
      <c r="J6" s="4">
        <v>10.634</v>
      </c>
      <c r="K6" s="4">
        <v>2.782</v>
      </c>
      <c r="L6" s="4">
        <v>2.782</v>
      </c>
      <c r="M6" s="4">
        <v>2.733</v>
      </c>
      <c r="N6" s="13">
        <f t="shared" si="0"/>
        <v>4.581416666666667</v>
      </c>
    </row>
    <row r="7" spans="1:14" ht="12.75">
      <c r="A7" s="5" t="s">
        <v>227</v>
      </c>
      <c r="B7" s="3">
        <v>8.09</v>
      </c>
      <c r="C7" s="3">
        <v>8.09</v>
      </c>
      <c r="D7" s="3">
        <v>8.09</v>
      </c>
      <c r="E7" s="3">
        <v>8.09</v>
      </c>
      <c r="F7" s="3">
        <v>8.09</v>
      </c>
      <c r="G7" s="3">
        <v>8.09</v>
      </c>
      <c r="H7" s="3">
        <v>8.09</v>
      </c>
      <c r="I7" s="3">
        <v>8.09</v>
      </c>
      <c r="J7" s="3">
        <v>8.09</v>
      </c>
      <c r="K7" s="3">
        <v>8.09</v>
      </c>
      <c r="L7" s="3">
        <v>8.09</v>
      </c>
      <c r="M7" s="3">
        <v>8.09</v>
      </c>
      <c r="N7" s="13">
        <f t="shared" si="0"/>
        <v>8.090000000000002</v>
      </c>
    </row>
    <row r="8" spans="1:14" ht="12.75">
      <c r="A8" s="5" t="s">
        <v>228</v>
      </c>
      <c r="B8" s="3">
        <v>2.8</v>
      </c>
      <c r="C8" s="3">
        <v>2.8</v>
      </c>
      <c r="D8" s="3">
        <v>2.8</v>
      </c>
      <c r="E8" s="3">
        <v>2.8</v>
      </c>
      <c r="F8" s="3">
        <v>2.8</v>
      </c>
      <c r="G8" s="3">
        <v>2.8</v>
      </c>
      <c r="H8" s="3">
        <v>2.8</v>
      </c>
      <c r="I8" s="3">
        <v>2.8</v>
      </c>
      <c r="J8" s="3">
        <v>2.8</v>
      </c>
      <c r="K8" s="3">
        <v>2.8</v>
      </c>
      <c r="L8" s="3">
        <v>2.8</v>
      </c>
      <c r="M8" s="3">
        <v>2.8</v>
      </c>
      <c r="N8" s="13">
        <f t="shared" si="0"/>
        <v>2.8000000000000003</v>
      </c>
    </row>
    <row r="9" spans="1:14" ht="13.5" thickBot="1">
      <c r="A9" s="6" t="s">
        <v>229</v>
      </c>
      <c r="B9" s="7">
        <f>(57.19+49.91)/100</f>
        <v>1.071</v>
      </c>
      <c r="C9" s="7">
        <f>(29.48+54.63)/100</f>
        <v>0.8411</v>
      </c>
      <c r="D9" s="7">
        <f>(54.38+47.37)/100</f>
        <v>1.0175</v>
      </c>
      <c r="E9" s="7">
        <f>34.68/100</f>
        <v>0.3468</v>
      </c>
      <c r="F9" s="7">
        <f>(53.58+54.44)/100</f>
        <v>1.0802</v>
      </c>
      <c r="G9" s="7">
        <f>(37.14+54.71)/100</f>
        <v>0.9185</v>
      </c>
      <c r="H9" s="7">
        <f>(43.3+53.55)/100</f>
        <v>0.9684999999999999</v>
      </c>
      <c r="I9" s="7">
        <f>(48.76+53.77)/100</f>
        <v>1.0253</v>
      </c>
      <c r="J9" s="7">
        <f>(49.84+52.83)/100</f>
        <v>1.0267</v>
      </c>
      <c r="K9" s="7">
        <f>(53.21+31.87)/100</f>
        <v>0.8508</v>
      </c>
      <c r="L9" s="7">
        <f>(49.35+53.83)/100</f>
        <v>1.0318</v>
      </c>
      <c r="M9" s="7">
        <f>(50.84+56.16)/100</f>
        <v>1.07</v>
      </c>
      <c r="N9" s="14">
        <f t="shared" si="0"/>
        <v>0.93735</v>
      </c>
    </row>
    <row r="26" spans="1:14" ht="12.75">
      <c r="A26" s="59" t="s">
        <v>222</v>
      </c>
      <c r="B26" s="60"/>
      <c r="C26" s="60"/>
      <c r="D26" s="60"/>
      <c r="E26" s="60"/>
      <c r="F26" s="60"/>
      <c r="G26" s="60"/>
      <c r="H26" s="60"/>
      <c r="I26" s="60"/>
      <c r="J26" s="60"/>
      <c r="K26" s="60"/>
      <c r="L26" s="60"/>
      <c r="M26" s="60"/>
      <c r="N26" s="60"/>
    </row>
    <row r="27" spans="1:14" ht="12.75">
      <c r="A27" s="61" t="s">
        <v>223</v>
      </c>
      <c r="B27" s="58"/>
      <c r="C27" s="58"/>
      <c r="D27" s="58"/>
      <c r="E27" s="58"/>
      <c r="F27" s="58"/>
      <c r="G27" s="58"/>
      <c r="H27" s="58"/>
      <c r="I27" s="58"/>
      <c r="J27" s="58"/>
      <c r="K27" s="58"/>
      <c r="L27" s="58"/>
      <c r="M27" s="58"/>
      <c r="N27" s="56"/>
    </row>
    <row r="28" spans="1:14" ht="44.25" customHeight="1">
      <c r="A28" s="57" t="s">
        <v>242</v>
      </c>
      <c r="B28" s="58"/>
      <c r="C28" s="58"/>
      <c r="D28" s="58"/>
      <c r="E28" s="58"/>
      <c r="F28" s="58"/>
      <c r="G28" s="58"/>
      <c r="H28" s="58"/>
      <c r="I28" s="58"/>
      <c r="J28" s="58"/>
      <c r="K28" s="58"/>
      <c r="L28" s="58"/>
      <c r="M28" s="58"/>
      <c r="N28" s="56"/>
    </row>
    <row r="29" spans="1:14" ht="12.75">
      <c r="A29" s="54" t="s">
        <v>243</v>
      </c>
      <c r="B29" s="55"/>
      <c r="C29" s="55"/>
      <c r="D29" s="55"/>
      <c r="E29" s="55"/>
      <c r="F29" s="55"/>
      <c r="G29" s="55"/>
      <c r="H29" s="55"/>
      <c r="I29" s="55"/>
      <c r="J29" s="55"/>
      <c r="K29" s="55"/>
      <c r="L29" s="55"/>
      <c r="M29" s="55"/>
      <c r="N29" s="56"/>
    </row>
    <row r="30" spans="1:14" ht="26.25" customHeight="1">
      <c r="A30" s="57" t="s">
        <v>244</v>
      </c>
      <c r="B30" s="58"/>
      <c r="C30" s="58"/>
      <c r="D30" s="58"/>
      <c r="E30" s="58"/>
      <c r="F30" s="58"/>
      <c r="G30" s="58"/>
      <c r="H30" s="58"/>
      <c r="I30" s="58"/>
      <c r="J30" s="58"/>
      <c r="K30" s="58"/>
      <c r="L30" s="58"/>
      <c r="M30" s="58"/>
      <c r="N30" s="56"/>
    </row>
    <row r="31" spans="1:14" ht="12.75">
      <c r="A31" s="54" t="s">
        <v>325</v>
      </c>
      <c r="B31" s="55"/>
      <c r="C31" s="55"/>
      <c r="D31" s="55"/>
      <c r="E31" s="55"/>
      <c r="F31" s="55"/>
      <c r="G31" s="55"/>
      <c r="H31" s="55"/>
      <c r="I31" s="55"/>
      <c r="J31" s="55"/>
      <c r="K31" s="55"/>
      <c r="L31" s="55"/>
      <c r="M31" s="55"/>
      <c r="N31" s="56"/>
    </row>
  </sheetData>
  <mergeCells count="6">
    <mergeCell ref="A31:N31"/>
    <mergeCell ref="A30:N30"/>
    <mergeCell ref="A26:N26"/>
    <mergeCell ref="A27:N27"/>
    <mergeCell ref="A28:N28"/>
    <mergeCell ref="A29:N29"/>
  </mergeCells>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A39"/>
  <sheetViews>
    <sheetView workbookViewId="0" topLeftCell="A1">
      <selection activeCell="A1" sqref="A1"/>
    </sheetView>
  </sheetViews>
  <sheetFormatPr defaultColWidth="9.140625" defaultRowHeight="12.75"/>
  <cols>
    <col min="1" max="1" width="125.28125" style="0" bestFit="1" customWidth="1"/>
  </cols>
  <sheetData>
    <row r="1" s="1" customFormat="1" ht="12.75">
      <c r="A1" s="1" t="s">
        <v>67</v>
      </c>
    </row>
    <row r="3" ht="12.75">
      <c r="A3" s="1" t="s">
        <v>348</v>
      </c>
    </row>
    <row r="4" ht="12.75">
      <c r="A4" t="s">
        <v>336</v>
      </c>
    </row>
    <row r="5" ht="12.75">
      <c r="A5" t="s">
        <v>337</v>
      </c>
    </row>
    <row r="6" ht="12.75">
      <c r="A6" t="s">
        <v>204</v>
      </c>
    </row>
    <row r="7" ht="12.75">
      <c r="A7" t="s">
        <v>338</v>
      </c>
    </row>
    <row r="8" ht="12.75">
      <c r="A8" t="s">
        <v>206</v>
      </c>
    </row>
    <row r="9" ht="12.75">
      <c r="A9" t="s">
        <v>339</v>
      </c>
    </row>
    <row r="10" ht="12.75">
      <c r="A10" t="s">
        <v>340</v>
      </c>
    </row>
    <row r="11" ht="12.75">
      <c r="A11" t="s">
        <v>341</v>
      </c>
    </row>
    <row r="12" ht="12.75">
      <c r="A12" t="s">
        <v>208</v>
      </c>
    </row>
    <row r="13" ht="12.75">
      <c r="A13" t="s">
        <v>342</v>
      </c>
    </row>
    <row r="14" ht="12.75">
      <c r="A14" t="s">
        <v>343</v>
      </c>
    </row>
    <row r="15" ht="12.75">
      <c r="A15" t="s">
        <v>300</v>
      </c>
    </row>
    <row r="16" ht="12.75">
      <c r="A16" t="s">
        <v>301</v>
      </c>
    </row>
    <row r="17" ht="12.75">
      <c r="A17" t="s">
        <v>344</v>
      </c>
    </row>
    <row r="18" ht="12.75">
      <c r="A18" t="s">
        <v>302</v>
      </c>
    </row>
    <row r="19" ht="12.75">
      <c r="A19" t="s">
        <v>345</v>
      </c>
    </row>
    <row r="20" ht="12.75">
      <c r="A20" t="s">
        <v>303</v>
      </c>
    </row>
    <row r="21" ht="12.75">
      <c r="A21" t="s">
        <v>346</v>
      </c>
    </row>
    <row r="22" ht="12.75">
      <c r="A22" t="s">
        <v>347</v>
      </c>
    </row>
    <row r="23" ht="12.75">
      <c r="A23" t="s">
        <v>314</v>
      </c>
    </row>
    <row r="24" ht="12.75">
      <c r="A24" t="s">
        <v>315</v>
      </c>
    </row>
    <row r="25" ht="12.75">
      <c r="A25" t="s">
        <v>316</v>
      </c>
    </row>
    <row r="26" ht="12.75">
      <c r="A26" t="s">
        <v>317</v>
      </c>
    </row>
    <row r="27" ht="12.75">
      <c r="A27" t="s">
        <v>320</v>
      </c>
    </row>
    <row r="29" ht="12.75">
      <c r="A29" s="1" t="s">
        <v>351</v>
      </c>
    </row>
    <row r="30" ht="12.75">
      <c r="A30" t="s">
        <v>349</v>
      </c>
    </row>
    <row r="31" ht="12.75">
      <c r="A31" t="s">
        <v>205</v>
      </c>
    </row>
    <row r="32" ht="12.75">
      <c r="A32" t="s">
        <v>350</v>
      </c>
    </row>
    <row r="33" ht="12.75">
      <c r="A33" t="s">
        <v>304</v>
      </c>
    </row>
    <row r="34" ht="12.75">
      <c r="A34" t="s">
        <v>207</v>
      </c>
    </row>
    <row r="35" ht="12.75">
      <c r="A35" t="s">
        <v>311</v>
      </c>
    </row>
    <row r="36" ht="12.75">
      <c r="A36" t="s">
        <v>352</v>
      </c>
    </row>
    <row r="37" ht="12.75">
      <c r="A37" t="s">
        <v>353</v>
      </c>
    </row>
    <row r="38" ht="12.75">
      <c r="A38" t="s">
        <v>312</v>
      </c>
    </row>
    <row r="39" ht="12.75">
      <c r="A39" t="s">
        <v>313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35"/>
  <sheetViews>
    <sheetView workbookViewId="0" topLeftCell="A30">
      <selection activeCell="B9" sqref="B9"/>
    </sheetView>
  </sheetViews>
  <sheetFormatPr defaultColWidth="9.140625" defaultRowHeight="12.75"/>
  <cols>
    <col min="1" max="1" width="41.421875" style="16" bestFit="1" customWidth="1"/>
    <col min="2" max="2" width="78.57421875" style="18" bestFit="1" customWidth="1"/>
  </cols>
  <sheetData>
    <row r="1" ht="12.75">
      <c r="A1" s="19" t="s">
        <v>354</v>
      </c>
    </row>
    <row r="2" spans="1:2" ht="25.5">
      <c r="A2" s="16" t="s">
        <v>266</v>
      </c>
      <c r="B2" s="18" t="s">
        <v>355</v>
      </c>
    </row>
    <row r="3" ht="12.75">
      <c r="A3" s="16" t="s">
        <v>267</v>
      </c>
    </row>
    <row r="4" ht="12.75">
      <c r="A4" s="16" t="s">
        <v>268</v>
      </c>
    </row>
    <row r="6" ht="12.75">
      <c r="A6" s="19" t="s">
        <v>356</v>
      </c>
    </row>
    <row r="7" ht="12.75">
      <c r="A7" s="16" t="s">
        <v>269</v>
      </c>
    </row>
    <row r="8" ht="12.75">
      <c r="A8" s="16" t="s">
        <v>357</v>
      </c>
    </row>
    <row r="9" ht="12.75">
      <c r="A9" s="16" t="s">
        <v>270</v>
      </c>
    </row>
    <row r="10" ht="12.75">
      <c r="A10" s="16" t="s">
        <v>271</v>
      </c>
    </row>
    <row r="11" ht="12.75">
      <c r="A11" s="16" t="s">
        <v>358</v>
      </c>
    </row>
    <row r="12" spans="1:2" ht="12.75">
      <c r="A12" s="16" t="s">
        <v>359</v>
      </c>
      <c r="B12" s="18" t="s">
        <v>360</v>
      </c>
    </row>
    <row r="13" ht="12.75">
      <c r="A13" s="16" t="s">
        <v>272</v>
      </c>
    </row>
    <row r="15" ht="12.75">
      <c r="A15" s="19" t="s">
        <v>361</v>
      </c>
    </row>
    <row r="16" spans="1:2" ht="12.75">
      <c r="A16" s="16" t="s">
        <v>278</v>
      </c>
      <c r="B16" s="18" t="s">
        <v>294</v>
      </c>
    </row>
    <row r="17" spans="1:2" ht="12.75">
      <c r="A17" s="16" t="s">
        <v>273</v>
      </c>
      <c r="B17" s="18" t="s">
        <v>289</v>
      </c>
    </row>
    <row r="18" ht="12.75">
      <c r="A18" s="16" t="s">
        <v>287</v>
      </c>
    </row>
    <row r="19" spans="1:2" ht="25.5">
      <c r="A19" s="16" t="s">
        <v>309</v>
      </c>
      <c r="B19" s="18" t="s">
        <v>364</v>
      </c>
    </row>
    <row r="20" spans="1:2" ht="25.5">
      <c r="A20" s="16" t="s">
        <v>363</v>
      </c>
      <c r="B20" s="15" t="s">
        <v>365</v>
      </c>
    </row>
    <row r="21" ht="12.75">
      <c r="A21" s="16" t="s">
        <v>310</v>
      </c>
    </row>
    <row r="23" ht="12.75">
      <c r="A23" s="19" t="s">
        <v>362</v>
      </c>
    </row>
    <row r="24" spans="1:2" ht="12.75">
      <c r="A24" s="16" t="s">
        <v>274</v>
      </c>
      <c r="B24" s="18" t="s">
        <v>290</v>
      </c>
    </row>
    <row r="25" spans="1:2" ht="12.75">
      <c r="A25" s="16" t="s">
        <v>275</v>
      </c>
      <c r="B25" s="18" t="s">
        <v>291</v>
      </c>
    </row>
    <row r="26" spans="1:2" ht="12.75">
      <c r="A26" s="16" t="s">
        <v>276</v>
      </c>
      <c r="B26" s="18" t="s">
        <v>292</v>
      </c>
    </row>
    <row r="27" spans="1:2" ht="12.75">
      <c r="A27" s="16" t="s">
        <v>277</v>
      </c>
      <c r="B27" s="18" t="s">
        <v>293</v>
      </c>
    </row>
    <row r="28" spans="1:2" ht="12.75">
      <c r="A28" s="16" t="s">
        <v>279</v>
      </c>
      <c r="B28" s="18" t="s">
        <v>295</v>
      </c>
    </row>
    <row r="29" spans="1:2" ht="12.75">
      <c r="A29" s="16" t="s">
        <v>288</v>
      </c>
      <c r="B29" s="18" t="s">
        <v>378</v>
      </c>
    </row>
    <row r="31" ht="12.75">
      <c r="A31" s="19" t="s">
        <v>297</v>
      </c>
    </row>
    <row r="32" spans="1:2" ht="12.75">
      <c r="A32" s="16" t="s">
        <v>280</v>
      </c>
      <c r="B32" s="18" t="s">
        <v>296</v>
      </c>
    </row>
    <row r="33" spans="1:2" ht="12.75">
      <c r="A33" s="16" t="s">
        <v>281</v>
      </c>
      <c r="B33" s="18" t="s">
        <v>298</v>
      </c>
    </row>
    <row r="34" spans="1:2" ht="12.75">
      <c r="A34" s="16" t="s">
        <v>286</v>
      </c>
      <c r="B34" s="18" t="s">
        <v>299</v>
      </c>
    </row>
    <row r="35" spans="1:2" ht="12.75">
      <c r="A35" s="16" t="s">
        <v>318</v>
      </c>
      <c r="B35" s="18" t="s">
        <v>319</v>
      </c>
    </row>
  </sheetData>
  <printOptions/>
  <pageMargins left="0.75" right="0.75"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dimension ref="A1:C48"/>
  <sheetViews>
    <sheetView workbookViewId="0" topLeftCell="A1">
      <selection activeCell="B23" sqref="B23"/>
    </sheetView>
  </sheetViews>
  <sheetFormatPr defaultColWidth="9.140625" defaultRowHeight="12.75"/>
  <cols>
    <col min="1" max="1" width="50.8515625" style="18" bestFit="1" customWidth="1"/>
    <col min="2" max="2" width="27.8515625" style="18" customWidth="1"/>
    <col min="3" max="3" width="8.57421875" style="18" bestFit="1" customWidth="1"/>
  </cols>
  <sheetData>
    <row r="1" ht="12.75">
      <c r="A1" s="17" t="s">
        <v>259</v>
      </c>
    </row>
    <row r="2" ht="12.75">
      <c r="A2" s="18" t="s">
        <v>381</v>
      </c>
    </row>
    <row r="4" ht="12.75">
      <c r="A4" s="17" t="s">
        <v>245</v>
      </c>
    </row>
    <row r="5" ht="12.75">
      <c r="A5" s="18" t="s">
        <v>382</v>
      </c>
    </row>
    <row r="6" spans="1:2" ht="12.75">
      <c r="A6" s="18" t="s">
        <v>367</v>
      </c>
      <c r="B6" s="18" t="s">
        <v>368</v>
      </c>
    </row>
    <row r="7" ht="12.75">
      <c r="A7" s="18" t="s">
        <v>379</v>
      </c>
    </row>
    <row r="8" ht="12.75">
      <c r="A8" s="18" t="s">
        <v>380</v>
      </c>
    </row>
    <row r="9" ht="12.75">
      <c r="A9" s="18" t="s">
        <v>383</v>
      </c>
    </row>
    <row r="11" ht="12.75">
      <c r="A11" s="17" t="s">
        <v>384</v>
      </c>
    </row>
    <row r="12" ht="12.75">
      <c r="A12" s="18" t="s">
        <v>246</v>
      </c>
    </row>
    <row r="13" spans="1:2" ht="12.75">
      <c r="A13" s="18" t="s">
        <v>375</v>
      </c>
      <c r="B13" s="18" t="s">
        <v>376</v>
      </c>
    </row>
    <row r="14" ht="12.75">
      <c r="A14" s="18" t="s">
        <v>247</v>
      </c>
    </row>
    <row r="15" ht="12.75">
      <c r="A15" s="18" t="s">
        <v>248</v>
      </c>
    </row>
    <row r="16" ht="12.75">
      <c r="A16" s="18" t="s">
        <v>385</v>
      </c>
    </row>
    <row r="17" ht="12.75">
      <c r="A17" s="18" t="s">
        <v>258</v>
      </c>
    </row>
    <row r="18" ht="12.75">
      <c r="A18" s="18" t="s">
        <v>386</v>
      </c>
    </row>
    <row r="19" ht="12.75">
      <c r="A19" s="18" t="s">
        <v>387</v>
      </c>
    </row>
    <row r="20" spans="1:2" ht="12.75">
      <c r="A20" s="18" t="s">
        <v>52</v>
      </c>
      <c r="B20" s="18" t="s">
        <v>374</v>
      </c>
    </row>
    <row r="21" spans="1:2" ht="12.75">
      <c r="A21" s="18" t="s">
        <v>53</v>
      </c>
      <c r="B21" s="18" t="s">
        <v>54</v>
      </c>
    </row>
    <row r="22" spans="1:2" ht="25.5">
      <c r="A22" s="18" t="s">
        <v>65</v>
      </c>
      <c r="B22" s="18" t="s">
        <v>66</v>
      </c>
    </row>
    <row r="25" spans="1:3" s="1" customFormat="1" ht="12.75">
      <c r="A25" s="17" t="s">
        <v>249</v>
      </c>
      <c r="B25" s="17"/>
      <c r="C25" s="17"/>
    </row>
    <row r="26" ht="12.75">
      <c r="A26" s="18" t="s">
        <v>388</v>
      </c>
    </row>
    <row r="27" ht="12.75">
      <c r="A27" s="18" t="s">
        <v>250</v>
      </c>
    </row>
    <row r="28" ht="12.75">
      <c r="A28" s="18" t="s">
        <v>251</v>
      </c>
    </row>
    <row r="29" ht="12.75">
      <c r="A29" s="18" t="s">
        <v>252</v>
      </c>
    </row>
    <row r="31" ht="12.75">
      <c r="A31" s="17" t="s">
        <v>253</v>
      </c>
    </row>
    <row r="32" ht="12.75">
      <c r="A32" s="18" t="s">
        <v>389</v>
      </c>
    </row>
    <row r="34" ht="12.75">
      <c r="A34" s="17" t="s">
        <v>254</v>
      </c>
    </row>
    <row r="35" ht="12.75">
      <c r="A35" s="18" t="s">
        <v>255</v>
      </c>
    </row>
    <row r="36" ht="12.75">
      <c r="A36" s="18" t="s">
        <v>256</v>
      </c>
    </row>
    <row r="37" ht="12.75">
      <c r="A37" s="18" t="s">
        <v>257</v>
      </c>
    </row>
    <row r="39" ht="12.75">
      <c r="A39" s="17" t="s">
        <v>283</v>
      </c>
    </row>
    <row r="40" ht="12.75">
      <c r="A40" s="18" t="s">
        <v>390</v>
      </c>
    </row>
    <row r="41" ht="12.75">
      <c r="A41" s="18" t="s">
        <v>391</v>
      </c>
    </row>
    <row r="42" spans="1:2" ht="12.75">
      <c r="A42" s="18" t="s">
        <v>284</v>
      </c>
      <c r="B42" s="18" t="s">
        <v>285</v>
      </c>
    </row>
    <row r="43" spans="1:3" ht="38.25">
      <c r="A43" s="18" t="s">
        <v>190</v>
      </c>
      <c r="B43" s="18" t="s">
        <v>192</v>
      </c>
      <c r="C43" s="18" t="s">
        <v>191</v>
      </c>
    </row>
    <row r="45" ht="12.75">
      <c r="A45" s="17" t="s">
        <v>369</v>
      </c>
    </row>
    <row r="46" spans="1:2" ht="12.75">
      <c r="A46" s="18" t="s">
        <v>370</v>
      </c>
      <c r="B46" s="18" t="s">
        <v>371</v>
      </c>
    </row>
    <row r="47" ht="12.75">
      <c r="A47" s="18" t="s">
        <v>372</v>
      </c>
    </row>
    <row r="48" ht="12.75">
      <c r="A48" s="18" t="s">
        <v>373</v>
      </c>
    </row>
  </sheetData>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dimension ref="A1:J89"/>
  <sheetViews>
    <sheetView workbookViewId="0" topLeftCell="A1">
      <pane xSplit="3" ySplit="2" topLeftCell="D3" activePane="bottomRight" state="frozen"/>
      <selection pane="topLeft" activeCell="A1" sqref="A1"/>
      <selection pane="topRight" activeCell="D1" sqref="D1"/>
      <selection pane="bottomLeft" activeCell="A11" sqref="A11"/>
      <selection pane="bottomRight" activeCell="F10" sqref="F10"/>
    </sheetView>
  </sheetViews>
  <sheetFormatPr defaultColWidth="9.140625" defaultRowHeight="12.75"/>
  <cols>
    <col min="1" max="1" width="3.00390625" style="46" customWidth="1"/>
    <col min="2" max="2" width="3.57421875" style="25" bestFit="1" customWidth="1"/>
    <col min="3" max="3" width="27.00390625" style="18" customWidth="1"/>
    <col min="4" max="4" width="68.57421875" style="18" customWidth="1"/>
    <col min="5" max="5" width="3.8515625" style="18" bestFit="1" customWidth="1"/>
    <col min="6" max="6" width="7.140625" style="32" customWidth="1"/>
    <col min="7" max="7" width="3.8515625" style="18" bestFit="1" customWidth="1"/>
    <col min="8" max="8" width="7.140625" style="32" bestFit="1" customWidth="1"/>
    <col min="9" max="9" width="6.00390625" style="25" customWidth="1"/>
    <col min="10" max="10" width="8.57421875" style="47" bestFit="1" customWidth="1"/>
  </cols>
  <sheetData>
    <row r="1" spans="1:10" s="2" customFormat="1" ht="13.5" thickBot="1">
      <c r="A1" s="42" t="s">
        <v>419</v>
      </c>
      <c r="B1" s="26"/>
      <c r="C1" s="41"/>
      <c r="D1" s="26"/>
      <c r="E1" s="26" t="s">
        <v>0</v>
      </c>
      <c r="F1" s="36"/>
      <c r="G1" s="36"/>
      <c r="H1" s="36"/>
      <c r="I1" s="25"/>
      <c r="J1" s="47"/>
    </row>
    <row r="2" spans="1:10" s="2" customFormat="1" ht="13.5" thickBot="1">
      <c r="A2" s="43" t="s">
        <v>2</v>
      </c>
      <c r="B2" s="37" t="s">
        <v>16</v>
      </c>
      <c r="C2" s="38" t="s">
        <v>3</v>
      </c>
      <c r="D2" s="38" t="s">
        <v>405</v>
      </c>
      <c r="E2" s="38" t="s">
        <v>1</v>
      </c>
      <c r="F2" s="39" t="s">
        <v>459</v>
      </c>
      <c r="G2" s="38" t="s">
        <v>1</v>
      </c>
      <c r="H2" s="39" t="s">
        <v>460</v>
      </c>
      <c r="I2" s="40" t="s">
        <v>404</v>
      </c>
      <c r="J2" s="48" t="s">
        <v>403</v>
      </c>
    </row>
    <row r="3" spans="1:10" s="2" customFormat="1" ht="25.5">
      <c r="A3" s="45">
        <v>2</v>
      </c>
      <c r="B3" s="28" t="s">
        <v>27</v>
      </c>
      <c r="C3" s="24" t="s">
        <v>80</v>
      </c>
      <c r="D3" s="24" t="s">
        <v>81</v>
      </c>
      <c r="E3" s="24"/>
      <c r="F3" s="33"/>
      <c r="G3" s="24"/>
      <c r="H3" s="33"/>
      <c r="I3" s="28"/>
      <c r="J3" s="49"/>
    </row>
    <row r="4" spans="1:10" s="2" customFormat="1" ht="38.25">
      <c r="A4" s="45">
        <v>2</v>
      </c>
      <c r="B4" s="28" t="s">
        <v>27</v>
      </c>
      <c r="C4" s="22" t="s">
        <v>120</v>
      </c>
      <c r="D4" s="22" t="s">
        <v>4</v>
      </c>
      <c r="E4" s="22"/>
      <c r="F4" s="33"/>
      <c r="G4" s="22"/>
      <c r="H4" s="33"/>
      <c r="I4" s="28"/>
      <c r="J4" s="49"/>
    </row>
    <row r="5" spans="1:10" ht="51">
      <c r="A5" s="45">
        <v>2</v>
      </c>
      <c r="B5" s="28" t="s">
        <v>17</v>
      </c>
      <c r="C5" s="21" t="s">
        <v>407</v>
      </c>
      <c r="D5" s="21" t="s">
        <v>366</v>
      </c>
      <c r="E5" s="21"/>
      <c r="F5" s="33"/>
      <c r="G5" s="21"/>
      <c r="H5" s="33"/>
      <c r="I5" s="28"/>
      <c r="J5" s="49"/>
    </row>
    <row r="6" spans="1:10" s="20" customFormat="1" ht="63.75">
      <c r="A6" s="45">
        <v>2</v>
      </c>
      <c r="B6" s="28" t="s">
        <v>17</v>
      </c>
      <c r="C6" s="21" t="s">
        <v>231</v>
      </c>
      <c r="D6" s="21" t="s">
        <v>377</v>
      </c>
      <c r="E6" s="21"/>
      <c r="F6" s="33"/>
      <c r="G6" s="21"/>
      <c r="H6" s="33"/>
      <c r="I6" s="28"/>
      <c r="J6" s="49"/>
    </row>
    <row r="7" spans="1:10" s="20" customFormat="1" ht="64.5" customHeight="1">
      <c r="A7" s="45">
        <v>2</v>
      </c>
      <c r="B7" s="28" t="s">
        <v>17</v>
      </c>
      <c r="C7" s="21" t="s">
        <v>426</v>
      </c>
      <c r="D7" s="21" t="s">
        <v>427</v>
      </c>
      <c r="E7" s="21"/>
      <c r="F7" s="33"/>
      <c r="G7" s="21"/>
      <c r="H7" s="33"/>
      <c r="I7" s="28"/>
      <c r="J7" s="49"/>
    </row>
    <row r="8" spans="1:10" s="2" customFormat="1" ht="12.75">
      <c r="A8" s="45">
        <v>2</v>
      </c>
      <c r="B8" s="28" t="s">
        <v>27</v>
      </c>
      <c r="C8" s="22" t="s">
        <v>253</v>
      </c>
      <c r="D8" s="22" t="s">
        <v>5</v>
      </c>
      <c r="E8" s="22"/>
      <c r="F8" s="33"/>
      <c r="G8" s="22"/>
      <c r="H8" s="33"/>
      <c r="I8" s="28"/>
      <c r="J8" s="49"/>
    </row>
    <row r="9" spans="1:10" ht="25.5">
      <c r="A9" s="45">
        <v>2</v>
      </c>
      <c r="B9" s="28" t="s">
        <v>27</v>
      </c>
      <c r="C9" s="22" t="s">
        <v>118</v>
      </c>
      <c r="D9" s="22" t="s">
        <v>6</v>
      </c>
      <c r="E9" s="22"/>
      <c r="F9" s="33"/>
      <c r="G9" s="22"/>
      <c r="H9" s="33"/>
      <c r="I9" s="28"/>
      <c r="J9" s="49"/>
    </row>
    <row r="10" spans="1:10" ht="25.5">
      <c r="A10" s="45">
        <v>2</v>
      </c>
      <c r="B10" s="28" t="s">
        <v>27</v>
      </c>
      <c r="C10" s="22" t="s">
        <v>119</v>
      </c>
      <c r="D10" s="22" t="s">
        <v>7</v>
      </c>
      <c r="E10" s="22"/>
      <c r="F10" s="33"/>
      <c r="G10" s="22"/>
      <c r="H10" s="33"/>
      <c r="I10" s="28"/>
      <c r="J10" s="49"/>
    </row>
    <row r="11" spans="1:10" ht="25.5">
      <c r="A11" s="45">
        <v>2</v>
      </c>
      <c r="B11" s="28" t="s">
        <v>27</v>
      </c>
      <c r="C11" s="22" t="s">
        <v>28</v>
      </c>
      <c r="D11" s="22" t="s">
        <v>29</v>
      </c>
      <c r="E11" s="22"/>
      <c r="F11" s="33"/>
      <c r="G11" s="22"/>
      <c r="H11" s="33"/>
      <c r="I11" s="28"/>
      <c r="J11" s="49"/>
    </row>
    <row r="12" spans="1:10" ht="38.25">
      <c r="A12" s="45">
        <v>2</v>
      </c>
      <c r="B12" s="28" t="s">
        <v>42</v>
      </c>
      <c r="C12" s="24" t="s">
        <v>235</v>
      </c>
      <c r="D12" s="24" t="s">
        <v>98</v>
      </c>
      <c r="E12" s="24"/>
      <c r="F12" s="33"/>
      <c r="G12" s="24"/>
      <c r="H12" s="33"/>
      <c r="I12" s="28"/>
      <c r="J12" s="49"/>
    </row>
    <row r="13" spans="1:10" ht="25.5">
      <c r="A13" s="45">
        <v>2</v>
      </c>
      <c r="B13" s="28" t="s">
        <v>42</v>
      </c>
      <c r="C13" s="24" t="s">
        <v>50</v>
      </c>
      <c r="D13" s="24" t="s">
        <v>51</v>
      </c>
      <c r="E13" s="24"/>
      <c r="F13" s="33"/>
      <c r="G13" s="24"/>
      <c r="H13" s="33"/>
      <c r="I13" s="28"/>
      <c r="J13" s="49"/>
    </row>
    <row r="14" spans="1:10" ht="12.75">
      <c r="A14" s="45">
        <v>2</v>
      </c>
      <c r="B14" s="28" t="s">
        <v>42</v>
      </c>
      <c r="C14" s="24" t="s">
        <v>236</v>
      </c>
      <c r="D14" s="24" t="s">
        <v>78</v>
      </c>
      <c r="E14" s="24"/>
      <c r="F14" s="33"/>
      <c r="G14" s="24"/>
      <c r="H14" s="33"/>
      <c r="I14" s="28"/>
      <c r="J14" s="49"/>
    </row>
    <row r="15" spans="1:10" ht="38.25">
      <c r="A15" s="45">
        <v>2</v>
      </c>
      <c r="B15" s="28" t="s">
        <v>42</v>
      </c>
      <c r="C15" s="24" t="s">
        <v>47</v>
      </c>
      <c r="D15" s="24" t="s">
        <v>48</v>
      </c>
      <c r="E15" s="24"/>
      <c r="F15" s="33"/>
      <c r="G15" s="24"/>
      <c r="H15" s="33"/>
      <c r="I15" s="28"/>
      <c r="J15" s="49"/>
    </row>
    <row r="16" spans="1:10" ht="38.25">
      <c r="A16" s="45">
        <v>2</v>
      </c>
      <c r="B16" s="28" t="s">
        <v>42</v>
      </c>
      <c r="C16" s="22" t="s">
        <v>117</v>
      </c>
      <c r="D16" s="22" t="s">
        <v>74</v>
      </c>
      <c r="E16" s="22"/>
      <c r="F16" s="33"/>
      <c r="G16" s="22"/>
      <c r="H16" s="33"/>
      <c r="I16" s="28"/>
      <c r="J16" s="49"/>
    </row>
    <row r="17" spans="1:10" ht="38.25">
      <c r="A17" s="45">
        <v>2</v>
      </c>
      <c r="B17" s="28" t="s">
        <v>42</v>
      </c>
      <c r="C17" s="22" t="s">
        <v>100</v>
      </c>
      <c r="D17" s="22" t="s">
        <v>75</v>
      </c>
      <c r="E17" s="22"/>
      <c r="F17" s="33"/>
      <c r="G17" s="22"/>
      <c r="H17" s="33"/>
      <c r="I17" s="28"/>
      <c r="J17" s="49"/>
    </row>
    <row r="18" spans="1:10" ht="25.5">
      <c r="A18" s="45">
        <v>2</v>
      </c>
      <c r="B18" s="28" t="s">
        <v>25</v>
      </c>
      <c r="C18" s="22" t="s">
        <v>36</v>
      </c>
      <c r="D18" s="22" t="s">
        <v>37</v>
      </c>
      <c r="E18" s="22"/>
      <c r="F18" s="33"/>
      <c r="G18" s="22"/>
      <c r="H18" s="33"/>
      <c r="I18" s="28"/>
      <c r="J18" s="49"/>
    </row>
    <row r="19" spans="1:10" ht="12.75">
      <c r="A19" s="45">
        <v>2</v>
      </c>
      <c r="B19" s="28" t="s">
        <v>25</v>
      </c>
      <c r="C19" s="22" t="s">
        <v>44</v>
      </c>
      <c r="D19" s="22" t="s">
        <v>43</v>
      </c>
      <c r="E19" s="22"/>
      <c r="F19" s="33"/>
      <c r="G19" s="22"/>
      <c r="H19" s="33"/>
      <c r="I19" s="28"/>
      <c r="J19" s="49"/>
    </row>
    <row r="20" spans="1:10" ht="12.75">
      <c r="A20" s="45">
        <v>2</v>
      </c>
      <c r="B20" s="28" t="s">
        <v>25</v>
      </c>
      <c r="C20" s="22" t="s">
        <v>40</v>
      </c>
      <c r="D20" s="22" t="s">
        <v>41</v>
      </c>
      <c r="E20" s="22"/>
      <c r="F20" s="33"/>
      <c r="G20" s="22"/>
      <c r="H20" s="33"/>
      <c r="I20" s="28"/>
      <c r="J20" s="49"/>
    </row>
    <row r="21" spans="1:10" ht="25.5">
      <c r="A21" s="45">
        <v>2</v>
      </c>
      <c r="B21" s="28" t="s">
        <v>25</v>
      </c>
      <c r="C21" s="22" t="s">
        <v>110</v>
      </c>
      <c r="D21" s="22" t="s">
        <v>89</v>
      </c>
      <c r="E21" s="22"/>
      <c r="F21" s="33"/>
      <c r="G21" s="22"/>
      <c r="H21" s="33"/>
      <c r="I21" s="28"/>
      <c r="J21" s="49"/>
    </row>
    <row r="22" spans="1:10" s="2" customFormat="1" ht="12.75">
      <c r="A22" s="45">
        <v>2</v>
      </c>
      <c r="B22" s="28" t="s">
        <v>25</v>
      </c>
      <c r="C22" s="22" t="s">
        <v>34</v>
      </c>
      <c r="D22" s="22" t="s">
        <v>35</v>
      </c>
      <c r="E22" s="22"/>
      <c r="F22" s="33"/>
      <c r="G22" s="22"/>
      <c r="H22" s="33"/>
      <c r="I22" s="28"/>
      <c r="J22" s="49"/>
    </row>
    <row r="23" spans="1:10" s="2" customFormat="1" ht="12.75">
      <c r="A23" s="45">
        <v>2</v>
      </c>
      <c r="B23" s="28" t="s">
        <v>25</v>
      </c>
      <c r="C23" s="22" t="s">
        <v>38</v>
      </c>
      <c r="D23" s="22" t="s">
        <v>39</v>
      </c>
      <c r="E23" s="22"/>
      <c r="F23" s="33"/>
      <c r="G23" s="22"/>
      <c r="H23" s="33"/>
      <c r="I23" s="28"/>
      <c r="J23" s="49"/>
    </row>
    <row r="24" spans="1:10" s="2" customFormat="1" ht="12.75">
      <c r="A24" s="45">
        <v>2</v>
      </c>
      <c r="B24" s="28" t="s">
        <v>18</v>
      </c>
      <c r="C24" s="22" t="s">
        <v>233</v>
      </c>
      <c r="D24" s="22" t="s">
        <v>20</v>
      </c>
      <c r="E24" s="22"/>
      <c r="F24" s="33"/>
      <c r="G24" s="22"/>
      <c r="H24" s="33"/>
      <c r="I24" s="28"/>
      <c r="J24" s="49"/>
    </row>
    <row r="25" spans="1:10" s="2" customFormat="1" ht="14.25" customHeight="1">
      <c r="A25" s="45">
        <v>2</v>
      </c>
      <c r="B25" s="28" t="s">
        <v>18</v>
      </c>
      <c r="C25" s="22" t="s">
        <v>22</v>
      </c>
      <c r="D25" s="22" t="s">
        <v>23</v>
      </c>
      <c r="E25" s="22"/>
      <c r="F25" s="33"/>
      <c r="G25" s="22"/>
      <c r="H25" s="33"/>
      <c r="I25" s="28"/>
      <c r="J25" s="49"/>
    </row>
    <row r="26" spans="1:10" s="2" customFormat="1" ht="27" customHeight="1">
      <c r="A26" s="45">
        <v>2</v>
      </c>
      <c r="B26" s="28" t="s">
        <v>17</v>
      </c>
      <c r="C26" s="22" t="s">
        <v>321</v>
      </c>
      <c r="D26" s="22" t="s">
        <v>422</v>
      </c>
      <c r="E26" s="22"/>
      <c r="F26" s="33"/>
      <c r="G26" s="22"/>
      <c r="H26" s="33"/>
      <c r="I26" s="28"/>
      <c r="J26" s="49"/>
    </row>
    <row r="27" spans="1:10" ht="25.5">
      <c r="A27" s="45">
        <v>2</v>
      </c>
      <c r="B27" s="28" t="s">
        <v>17</v>
      </c>
      <c r="C27" s="22" t="s">
        <v>451</v>
      </c>
      <c r="D27" s="22" t="s">
        <v>452</v>
      </c>
      <c r="E27" s="22"/>
      <c r="F27" s="33"/>
      <c r="G27" s="22"/>
      <c r="H27" s="33"/>
      <c r="I27" s="28"/>
      <c r="J27" s="49"/>
    </row>
    <row r="28" spans="1:10" ht="12.75">
      <c r="A28" s="45">
        <v>2</v>
      </c>
      <c r="B28" s="28" t="s">
        <v>17</v>
      </c>
      <c r="C28" s="22" t="s">
        <v>447</v>
      </c>
      <c r="D28" s="22" t="s">
        <v>448</v>
      </c>
      <c r="E28" s="22"/>
      <c r="F28" s="33"/>
      <c r="G28" s="22"/>
      <c r="H28" s="33"/>
      <c r="I28" s="28"/>
      <c r="J28" s="49"/>
    </row>
    <row r="29" spans="1:10" s="2" customFormat="1" ht="12.75">
      <c r="A29" s="45">
        <v>2</v>
      </c>
      <c r="B29" s="28" t="s">
        <v>17</v>
      </c>
      <c r="C29" s="22" t="s">
        <v>239</v>
      </c>
      <c r="D29" s="22" t="s">
        <v>446</v>
      </c>
      <c r="E29" s="22"/>
      <c r="F29" s="33"/>
      <c r="G29" s="22"/>
      <c r="H29" s="33"/>
      <c r="I29" s="28"/>
      <c r="J29" s="49"/>
    </row>
    <row r="30" spans="1:10" s="2" customFormat="1" ht="13.5" customHeight="1">
      <c r="A30" s="45">
        <v>2</v>
      </c>
      <c r="B30" s="28" t="s">
        <v>17</v>
      </c>
      <c r="C30" s="22" t="s">
        <v>96</v>
      </c>
      <c r="D30" s="22" t="s">
        <v>445</v>
      </c>
      <c r="E30" s="22"/>
      <c r="F30" s="33"/>
      <c r="G30" s="22"/>
      <c r="H30" s="33"/>
      <c r="I30" s="28"/>
      <c r="J30" s="49"/>
    </row>
    <row r="31" spans="1:10" s="2" customFormat="1" ht="25.5">
      <c r="A31" s="45">
        <v>2</v>
      </c>
      <c r="B31" s="28" t="s">
        <v>17</v>
      </c>
      <c r="C31" s="22" t="s">
        <v>240</v>
      </c>
      <c r="D31" s="22" t="s">
        <v>444</v>
      </c>
      <c r="E31" s="22"/>
      <c r="F31" s="33"/>
      <c r="G31" s="22"/>
      <c r="H31" s="33"/>
      <c r="I31" s="28"/>
      <c r="J31" s="49"/>
    </row>
    <row r="32" spans="1:10" ht="12.75">
      <c r="A32" s="45">
        <v>2</v>
      </c>
      <c r="B32" s="28" t="s">
        <v>17</v>
      </c>
      <c r="C32" s="22" t="s">
        <v>442</v>
      </c>
      <c r="D32" s="22" t="s">
        <v>443</v>
      </c>
      <c r="E32" s="22"/>
      <c r="F32" s="33"/>
      <c r="G32" s="22"/>
      <c r="H32" s="33"/>
      <c r="I32" s="28"/>
      <c r="J32" s="49"/>
    </row>
    <row r="33" spans="1:10" ht="12.75">
      <c r="A33" s="45">
        <v>2</v>
      </c>
      <c r="B33" s="28" t="s">
        <v>17</v>
      </c>
      <c r="C33" s="22" t="s">
        <v>438</v>
      </c>
      <c r="D33" s="22" t="s">
        <v>439</v>
      </c>
      <c r="E33" s="22"/>
      <c r="F33" s="33"/>
      <c r="G33" s="22"/>
      <c r="H33" s="33"/>
      <c r="I33" s="28"/>
      <c r="J33" s="49"/>
    </row>
    <row r="34" spans="1:10" ht="25.5">
      <c r="A34" s="45">
        <v>2</v>
      </c>
      <c r="B34" s="28" t="s">
        <v>17</v>
      </c>
      <c r="C34" s="22" t="s">
        <v>432</v>
      </c>
      <c r="D34" s="22" t="s">
        <v>433</v>
      </c>
      <c r="E34" s="22"/>
      <c r="F34" s="33"/>
      <c r="G34" s="22"/>
      <c r="H34" s="33"/>
      <c r="I34" s="28"/>
      <c r="J34" s="49"/>
    </row>
    <row r="35" spans="1:10" ht="25.5">
      <c r="A35" s="45">
        <v>2</v>
      </c>
      <c r="B35" s="28" t="s">
        <v>17</v>
      </c>
      <c r="C35" s="22" t="s">
        <v>430</v>
      </c>
      <c r="D35" s="22" t="s">
        <v>431</v>
      </c>
      <c r="E35" s="22"/>
      <c r="F35" s="33"/>
      <c r="G35" s="22"/>
      <c r="H35" s="33"/>
      <c r="I35" s="28"/>
      <c r="J35" s="49"/>
    </row>
    <row r="36" spans="1:10" ht="12.75">
      <c r="A36" s="45">
        <v>2</v>
      </c>
      <c r="B36" s="28" t="s">
        <v>17</v>
      </c>
      <c r="C36" s="22" t="s">
        <v>197</v>
      </c>
      <c r="D36" s="22" t="s">
        <v>198</v>
      </c>
      <c r="E36" s="22"/>
      <c r="F36" s="33"/>
      <c r="G36" s="22"/>
      <c r="H36" s="33"/>
      <c r="I36" s="28"/>
      <c r="J36" s="49"/>
    </row>
    <row r="37" spans="1:10" ht="25.5">
      <c r="A37" s="45">
        <v>2</v>
      </c>
      <c r="B37" s="28" t="s">
        <v>17</v>
      </c>
      <c r="C37" s="21" t="s">
        <v>418</v>
      </c>
      <c r="D37" s="21" t="s">
        <v>410</v>
      </c>
      <c r="E37" s="21"/>
      <c r="F37" s="33"/>
      <c r="G37" s="21"/>
      <c r="H37" s="33"/>
      <c r="I37" s="28"/>
      <c r="J37" s="49"/>
    </row>
    <row r="38" spans="1:10" ht="25.5">
      <c r="A38" s="45">
        <v>2</v>
      </c>
      <c r="B38" s="28" t="s">
        <v>17</v>
      </c>
      <c r="C38" s="21" t="s">
        <v>97</v>
      </c>
      <c r="D38" s="21" t="s">
        <v>406</v>
      </c>
      <c r="E38" s="21"/>
      <c r="F38" s="33"/>
      <c r="G38" s="21"/>
      <c r="H38" s="33"/>
      <c r="I38" s="28"/>
      <c r="J38" s="49"/>
    </row>
    <row r="39" spans="1:10" ht="12.75">
      <c r="A39" s="45">
        <v>2</v>
      </c>
      <c r="B39" s="28" t="s">
        <v>17</v>
      </c>
      <c r="C39" s="21" t="s">
        <v>409</v>
      </c>
      <c r="D39" s="21" t="s">
        <v>408</v>
      </c>
      <c r="E39" s="21"/>
      <c r="F39" s="33"/>
      <c r="G39" s="21"/>
      <c r="H39" s="33"/>
      <c r="I39" s="28"/>
      <c r="J39" s="49"/>
    </row>
    <row r="40" spans="1:10" ht="102">
      <c r="A40" s="45">
        <v>2</v>
      </c>
      <c r="B40" s="28" t="s">
        <v>17</v>
      </c>
      <c r="C40" s="21" t="s">
        <v>398</v>
      </c>
      <c r="D40" s="21" t="s">
        <v>412</v>
      </c>
      <c r="E40" s="21"/>
      <c r="F40" s="33"/>
      <c r="G40" s="21"/>
      <c r="H40" s="33"/>
      <c r="I40" s="28"/>
      <c r="J40" s="49"/>
    </row>
    <row r="41" spans="1:10" ht="63.75">
      <c r="A41" s="45">
        <v>2</v>
      </c>
      <c r="B41" s="28" t="s">
        <v>17</v>
      </c>
      <c r="C41" s="21" t="s">
        <v>232</v>
      </c>
      <c r="D41" s="21" t="s">
        <v>109</v>
      </c>
      <c r="E41" s="21"/>
      <c r="F41" s="33"/>
      <c r="G41" s="21"/>
      <c r="H41" s="33"/>
      <c r="I41" s="28"/>
      <c r="J41" s="49"/>
    </row>
    <row r="42" spans="1:10" ht="25.5">
      <c r="A42" s="45">
        <v>2</v>
      </c>
      <c r="B42" s="28" t="s">
        <v>17</v>
      </c>
      <c r="C42" s="22" t="s">
        <v>104</v>
      </c>
      <c r="D42" s="22" t="s">
        <v>105</v>
      </c>
      <c r="E42" s="22"/>
      <c r="F42" s="33"/>
      <c r="G42" s="22"/>
      <c r="H42" s="33"/>
      <c r="I42" s="28"/>
      <c r="J42" s="49"/>
    </row>
    <row r="43" spans="1:10" ht="25.5">
      <c r="A43" s="45">
        <v>2</v>
      </c>
      <c r="B43" s="28" t="s">
        <v>17</v>
      </c>
      <c r="C43" s="22" t="s">
        <v>106</v>
      </c>
      <c r="D43" s="22" t="s">
        <v>107</v>
      </c>
      <c r="E43" s="22"/>
      <c r="F43" s="33"/>
      <c r="G43" s="22"/>
      <c r="H43" s="33"/>
      <c r="I43" s="28"/>
      <c r="J43" s="49"/>
    </row>
    <row r="44" spans="1:10" ht="65.25" customHeight="1">
      <c r="A44" s="45">
        <v>2</v>
      </c>
      <c r="B44" s="28" t="s">
        <v>17</v>
      </c>
      <c r="C44" s="22" t="s">
        <v>92</v>
      </c>
      <c r="D44" s="22" t="s">
        <v>93</v>
      </c>
      <c r="E44" s="22"/>
      <c r="F44" s="33"/>
      <c r="G44" s="22"/>
      <c r="H44" s="33"/>
      <c r="I44" s="28"/>
      <c r="J44" s="49"/>
    </row>
    <row r="45" spans="1:10" ht="25.5">
      <c r="A45" s="45">
        <v>2</v>
      </c>
      <c r="B45" s="28" t="s">
        <v>17</v>
      </c>
      <c r="C45" s="22" t="s">
        <v>94</v>
      </c>
      <c r="D45" s="22" t="s">
        <v>95</v>
      </c>
      <c r="E45" s="22"/>
      <c r="F45" s="33"/>
      <c r="G45" s="22"/>
      <c r="H45" s="33"/>
      <c r="I45" s="28"/>
      <c r="J45" s="49"/>
    </row>
    <row r="46" spans="1:10" ht="25.5">
      <c r="A46" s="45">
        <v>2</v>
      </c>
      <c r="B46" s="28" t="s">
        <v>17</v>
      </c>
      <c r="C46" s="22" t="s">
        <v>234</v>
      </c>
      <c r="D46" s="22" t="s">
        <v>455</v>
      </c>
      <c r="E46" s="22"/>
      <c r="F46" s="33"/>
      <c r="G46" s="22"/>
      <c r="H46" s="33"/>
      <c r="I46" s="28"/>
      <c r="J46" s="49"/>
    </row>
    <row r="47" spans="1:10" ht="12.75">
      <c r="A47" s="45">
        <v>2</v>
      </c>
      <c r="B47" s="28" t="s">
        <v>17</v>
      </c>
      <c r="C47" s="22" t="s">
        <v>238</v>
      </c>
      <c r="D47" s="22" t="s">
        <v>449</v>
      </c>
      <c r="E47" s="22"/>
      <c r="F47" s="33"/>
      <c r="G47" s="22"/>
      <c r="H47" s="33"/>
      <c r="I47" s="28"/>
      <c r="J47" s="49"/>
    </row>
    <row r="48" spans="1:10" ht="25.5">
      <c r="A48" s="45">
        <v>2</v>
      </c>
      <c r="B48" s="28" t="s">
        <v>17</v>
      </c>
      <c r="C48" s="22" t="s">
        <v>113</v>
      </c>
      <c r="D48" s="22" t="s">
        <v>114</v>
      </c>
      <c r="E48" s="22"/>
      <c r="F48" s="33"/>
      <c r="G48" s="22"/>
      <c r="H48" s="33"/>
      <c r="I48" s="28"/>
      <c r="J48" s="49"/>
    </row>
    <row r="49" spans="1:10" ht="12.75">
      <c r="A49" s="45">
        <v>2</v>
      </c>
      <c r="B49" s="28" t="s">
        <v>17</v>
      </c>
      <c r="C49" s="22" t="s">
        <v>456</v>
      </c>
      <c r="D49" s="22" t="s">
        <v>457</v>
      </c>
      <c r="E49" s="22"/>
      <c r="F49" s="33"/>
      <c r="G49" s="22"/>
      <c r="H49" s="33"/>
      <c r="I49" s="28"/>
      <c r="J49" s="49"/>
    </row>
    <row r="50" spans="1:10" ht="25.5">
      <c r="A50" s="45">
        <v>2</v>
      </c>
      <c r="B50" s="28" t="s">
        <v>17</v>
      </c>
      <c r="C50" s="22" t="s">
        <v>436</v>
      </c>
      <c r="D50" s="22" t="s">
        <v>437</v>
      </c>
      <c r="E50" s="22"/>
      <c r="F50" s="33"/>
      <c r="G50" s="22"/>
      <c r="H50" s="33"/>
      <c r="I50" s="28"/>
      <c r="J50" s="49"/>
    </row>
    <row r="51" spans="1:10" ht="25.5">
      <c r="A51" s="45">
        <v>2</v>
      </c>
      <c r="B51" s="28" t="s">
        <v>17</v>
      </c>
      <c r="C51" s="22" t="s">
        <v>435</v>
      </c>
      <c r="D51" s="22" t="s">
        <v>434</v>
      </c>
      <c r="E51" s="22"/>
      <c r="F51" s="33"/>
      <c r="G51" s="22"/>
      <c r="H51" s="33"/>
      <c r="I51" s="28"/>
      <c r="J51" s="49"/>
    </row>
    <row r="52" spans="1:10" ht="12.75">
      <c r="A52" s="45">
        <v>2</v>
      </c>
      <c r="B52" s="28" t="s">
        <v>17</v>
      </c>
      <c r="C52" s="22" t="s">
        <v>402</v>
      </c>
      <c r="D52" s="22" t="s">
        <v>458</v>
      </c>
      <c r="E52" s="22"/>
      <c r="F52" s="33"/>
      <c r="G52" s="22"/>
      <c r="H52" s="33"/>
      <c r="I52" s="28"/>
      <c r="J52" s="49"/>
    </row>
    <row r="53" spans="1:10" ht="63.75">
      <c r="A53" s="45">
        <v>2</v>
      </c>
      <c r="B53" s="28" t="s">
        <v>82</v>
      </c>
      <c r="C53" s="24" t="s">
        <v>101</v>
      </c>
      <c r="D53" s="24" t="s">
        <v>91</v>
      </c>
      <c r="E53" s="23"/>
      <c r="F53" s="33"/>
      <c r="G53" s="23"/>
      <c r="H53" s="33"/>
      <c r="I53" s="28"/>
      <c r="J53" s="49"/>
    </row>
    <row r="54" spans="1:10" ht="12.75">
      <c r="A54" s="45">
        <v>2</v>
      </c>
      <c r="B54" s="28" t="s">
        <v>82</v>
      </c>
      <c r="C54" s="24" t="s">
        <v>86</v>
      </c>
      <c r="D54" s="24" t="s">
        <v>87</v>
      </c>
      <c r="E54" s="23"/>
      <c r="F54" s="33"/>
      <c r="G54" s="23"/>
      <c r="H54" s="33"/>
      <c r="I54" s="28"/>
      <c r="J54" s="49"/>
    </row>
    <row r="55" spans="1:10" ht="12.75">
      <c r="A55" s="45">
        <v>2</v>
      </c>
      <c r="B55" s="28" t="s">
        <v>19</v>
      </c>
      <c r="C55" s="21" t="s">
        <v>13</v>
      </c>
      <c r="D55" s="21" t="s">
        <v>8</v>
      </c>
      <c r="E55" s="21"/>
      <c r="F55" s="33"/>
      <c r="G55" s="21"/>
      <c r="H55" s="33"/>
      <c r="I55" s="28"/>
      <c r="J55" s="49"/>
    </row>
    <row r="56" spans="1:10" ht="25.5">
      <c r="A56" s="45">
        <v>2</v>
      </c>
      <c r="B56" s="28" t="s">
        <v>19</v>
      </c>
      <c r="C56" s="21" t="s">
        <v>9</v>
      </c>
      <c r="D56" s="21" t="s">
        <v>12</v>
      </c>
      <c r="E56" s="21"/>
      <c r="F56" s="33"/>
      <c r="G56" s="21"/>
      <c r="H56" s="33"/>
      <c r="I56" s="28"/>
      <c r="J56" s="49"/>
    </row>
    <row r="57" spans="1:10" ht="25.5">
      <c r="A57" s="45">
        <v>2</v>
      </c>
      <c r="B57" s="28" t="s">
        <v>19</v>
      </c>
      <c r="C57" s="21" t="s">
        <v>14</v>
      </c>
      <c r="D57" s="21" t="s">
        <v>15</v>
      </c>
      <c r="E57" s="21"/>
      <c r="F57" s="33"/>
      <c r="G57" s="21"/>
      <c r="H57" s="33"/>
      <c r="I57" s="28"/>
      <c r="J57" s="49"/>
    </row>
    <row r="58" spans="1:10" ht="25.5">
      <c r="A58" s="45">
        <v>3</v>
      </c>
      <c r="B58" s="28" t="s">
        <v>42</v>
      </c>
      <c r="C58" s="22" t="s">
        <v>44</v>
      </c>
      <c r="D58" s="22" t="s">
        <v>68</v>
      </c>
      <c r="E58" s="22"/>
      <c r="F58" s="33"/>
      <c r="G58" s="22"/>
      <c r="H58" s="33"/>
      <c r="I58" s="28"/>
      <c r="J58" s="49"/>
    </row>
    <row r="59" spans="1:10" ht="38.25">
      <c r="A59" s="45">
        <v>3</v>
      </c>
      <c r="B59" s="28" t="s">
        <v>42</v>
      </c>
      <c r="C59" s="24" t="s">
        <v>71</v>
      </c>
      <c r="D59" s="24" t="s">
        <v>72</v>
      </c>
      <c r="E59" s="24"/>
      <c r="F59" s="33"/>
      <c r="G59" s="24"/>
      <c r="H59" s="33"/>
      <c r="I59" s="28"/>
      <c r="J59" s="49"/>
    </row>
    <row r="60" spans="1:10" ht="25.5">
      <c r="A60" s="45">
        <v>3</v>
      </c>
      <c r="B60" s="28" t="s">
        <v>42</v>
      </c>
      <c r="C60" s="24" t="s">
        <v>399</v>
      </c>
      <c r="D60" s="24" t="s">
        <v>88</v>
      </c>
      <c r="E60" s="24"/>
      <c r="F60" s="33"/>
      <c r="G60" s="24"/>
      <c r="H60" s="33"/>
      <c r="I60" s="28"/>
      <c r="J60" s="49"/>
    </row>
    <row r="61" spans="1:10" ht="51">
      <c r="A61" s="45">
        <v>3</v>
      </c>
      <c r="B61" s="28" t="s">
        <v>42</v>
      </c>
      <c r="C61" s="24" t="s">
        <v>73</v>
      </c>
      <c r="D61" s="24" t="s">
        <v>76</v>
      </c>
      <c r="E61" s="24"/>
      <c r="F61" s="33"/>
      <c r="G61" s="24"/>
      <c r="H61" s="33"/>
      <c r="I61" s="28"/>
      <c r="J61" s="49"/>
    </row>
    <row r="62" spans="1:10" ht="12.75">
      <c r="A62" s="45">
        <v>3</v>
      </c>
      <c r="B62" s="28" t="s">
        <v>42</v>
      </c>
      <c r="C62" s="24" t="s">
        <v>241</v>
      </c>
      <c r="D62" s="24" t="s">
        <v>84</v>
      </c>
      <c r="E62" s="24"/>
      <c r="F62" s="33"/>
      <c r="G62" s="24"/>
      <c r="H62" s="33"/>
      <c r="I62" s="28"/>
      <c r="J62" s="49"/>
    </row>
    <row r="63" spans="1:10" ht="51">
      <c r="A63" s="45">
        <v>3</v>
      </c>
      <c r="B63" s="28" t="s">
        <v>25</v>
      </c>
      <c r="C63" s="22" t="s">
        <v>26</v>
      </c>
      <c r="D63" s="22" t="s">
        <v>424</v>
      </c>
      <c r="E63" s="22"/>
      <c r="F63" s="33"/>
      <c r="G63" s="22"/>
      <c r="H63" s="33"/>
      <c r="I63" s="28"/>
      <c r="J63" s="49"/>
    </row>
    <row r="64" spans="1:10" ht="27" customHeight="1">
      <c r="A64" s="45">
        <v>3</v>
      </c>
      <c r="B64" s="28" t="s">
        <v>25</v>
      </c>
      <c r="C64" s="22" t="s">
        <v>30</v>
      </c>
      <c r="D64" s="22" t="s">
        <v>31</v>
      </c>
      <c r="E64" s="22"/>
      <c r="F64" s="33"/>
      <c r="G64" s="22"/>
      <c r="H64" s="33"/>
      <c r="I64" s="28"/>
      <c r="J64" s="49"/>
    </row>
    <row r="65" spans="1:10" ht="25.5">
      <c r="A65" s="45">
        <v>3</v>
      </c>
      <c r="B65" s="28" t="s">
        <v>25</v>
      </c>
      <c r="C65" s="22" t="s">
        <v>32</v>
      </c>
      <c r="D65" s="22" t="s">
        <v>33</v>
      </c>
      <c r="E65" s="22"/>
      <c r="F65" s="33"/>
      <c r="G65" s="22"/>
      <c r="H65" s="33"/>
      <c r="I65" s="28"/>
      <c r="J65" s="49"/>
    </row>
    <row r="66" spans="1:10" ht="25.5">
      <c r="A66" s="45">
        <v>3</v>
      </c>
      <c r="B66" s="28" t="s">
        <v>25</v>
      </c>
      <c r="C66" s="22" t="s">
        <v>69</v>
      </c>
      <c r="D66" s="22" t="s">
        <v>70</v>
      </c>
      <c r="E66" s="22"/>
      <c r="F66" s="33"/>
      <c r="G66" s="22"/>
      <c r="H66" s="33"/>
      <c r="I66" s="28"/>
      <c r="J66" s="49"/>
    </row>
    <row r="67" spans="1:10" ht="38.25">
      <c r="A67" s="45">
        <v>3</v>
      </c>
      <c r="B67" s="28" t="s">
        <v>18</v>
      </c>
      <c r="C67" s="22" t="s">
        <v>24</v>
      </c>
      <c r="D67" s="22" t="s">
        <v>21</v>
      </c>
      <c r="E67" s="22"/>
      <c r="F67" s="33"/>
      <c r="G67" s="22"/>
      <c r="H67" s="33"/>
      <c r="I67" s="28"/>
      <c r="J67" s="49"/>
    </row>
    <row r="68" spans="1:10" ht="12.75">
      <c r="A68" s="45">
        <v>3</v>
      </c>
      <c r="B68" s="28" t="s">
        <v>17</v>
      </c>
      <c r="C68" s="24" t="s">
        <v>46</v>
      </c>
      <c r="D68" s="24" t="s">
        <v>49</v>
      </c>
      <c r="E68" s="24"/>
      <c r="F68" s="33"/>
      <c r="G68" s="24"/>
      <c r="H68" s="33"/>
      <c r="I68" s="28"/>
      <c r="J68" s="49"/>
    </row>
    <row r="69" spans="1:10" ht="14.25" customHeight="1">
      <c r="A69" s="45">
        <v>3</v>
      </c>
      <c r="B69" s="28" t="s">
        <v>17</v>
      </c>
      <c r="C69" s="24" t="s">
        <v>45</v>
      </c>
      <c r="D69" s="24" t="s">
        <v>90</v>
      </c>
      <c r="E69" s="24"/>
      <c r="F69" s="33"/>
      <c r="G69" s="24"/>
      <c r="H69" s="33"/>
      <c r="I69" s="28"/>
      <c r="J69" s="49"/>
    </row>
    <row r="70" spans="1:10" ht="12.75">
      <c r="A70" s="45">
        <v>3</v>
      </c>
      <c r="B70" s="28" t="s">
        <v>17</v>
      </c>
      <c r="C70" s="22" t="s">
        <v>450</v>
      </c>
      <c r="D70" s="22" t="s">
        <v>454</v>
      </c>
      <c r="E70" s="22"/>
      <c r="F70" s="33"/>
      <c r="G70" s="22"/>
      <c r="H70" s="33"/>
      <c r="I70" s="28"/>
      <c r="J70" s="49"/>
    </row>
    <row r="71" spans="1:10" ht="12.75" customHeight="1">
      <c r="A71" s="45">
        <v>3</v>
      </c>
      <c r="B71" s="28" t="s">
        <v>17</v>
      </c>
      <c r="C71" s="22" t="s">
        <v>99</v>
      </c>
      <c r="D71" s="22" t="s">
        <v>453</v>
      </c>
      <c r="E71" s="22"/>
      <c r="F71" s="33"/>
      <c r="G71" s="22"/>
      <c r="H71" s="33"/>
      <c r="I71" s="28"/>
      <c r="J71" s="49"/>
    </row>
    <row r="72" spans="1:10" ht="12.75">
      <c r="A72" s="45">
        <v>3</v>
      </c>
      <c r="B72" s="28" t="s">
        <v>17</v>
      </c>
      <c r="C72" s="22" t="s">
        <v>440</v>
      </c>
      <c r="D72" s="22" t="s">
        <v>441</v>
      </c>
      <c r="E72" s="22"/>
      <c r="F72" s="33"/>
      <c r="G72" s="22"/>
      <c r="H72" s="33"/>
      <c r="I72" s="28"/>
      <c r="J72" s="49"/>
    </row>
    <row r="73" spans="1:10" ht="51">
      <c r="A73" s="45">
        <v>3</v>
      </c>
      <c r="B73" s="28" t="s">
        <v>17</v>
      </c>
      <c r="C73" s="22" t="s">
        <v>428</v>
      </c>
      <c r="D73" s="22" t="s">
        <v>429</v>
      </c>
      <c r="E73" s="22"/>
      <c r="F73" s="33"/>
      <c r="G73" s="22"/>
      <c r="H73" s="33"/>
      <c r="I73" s="28"/>
      <c r="J73" s="49"/>
    </row>
    <row r="74" spans="1:10" ht="12.75">
      <c r="A74" s="45">
        <v>3</v>
      </c>
      <c r="B74" s="28" t="s">
        <v>17</v>
      </c>
      <c r="C74" s="22" t="s">
        <v>413</v>
      </c>
      <c r="D74" s="22" t="s">
        <v>425</v>
      </c>
      <c r="E74" s="22"/>
      <c r="F74" s="33"/>
      <c r="G74" s="22"/>
      <c r="H74" s="33"/>
      <c r="I74" s="28"/>
      <c r="J74" s="49"/>
    </row>
    <row r="75" spans="1:10" ht="12.75">
      <c r="A75" s="45">
        <v>3</v>
      </c>
      <c r="B75" s="28" t="s">
        <v>17</v>
      </c>
      <c r="C75" s="22" t="s">
        <v>414</v>
      </c>
      <c r="D75" s="22" t="s">
        <v>416</v>
      </c>
      <c r="E75" s="22"/>
      <c r="F75" s="33"/>
      <c r="G75" s="22"/>
      <c r="H75" s="33"/>
      <c r="I75" s="28"/>
      <c r="J75" s="49"/>
    </row>
    <row r="76" spans="1:10" ht="25.5">
      <c r="A76" s="45">
        <v>3</v>
      </c>
      <c r="B76" s="28" t="s">
        <v>17</v>
      </c>
      <c r="C76" s="22" t="s">
        <v>415</v>
      </c>
      <c r="D76" s="22" t="s">
        <v>417</v>
      </c>
      <c r="E76" s="22"/>
      <c r="F76" s="33"/>
      <c r="G76" s="22"/>
      <c r="H76" s="33"/>
      <c r="I76" s="28"/>
      <c r="J76" s="49"/>
    </row>
    <row r="77" spans="1:10" ht="25.5">
      <c r="A77" s="45">
        <v>3</v>
      </c>
      <c r="B77" s="28" t="s">
        <v>17</v>
      </c>
      <c r="C77" s="22" t="s">
        <v>322</v>
      </c>
      <c r="D77" s="22" t="s">
        <v>423</v>
      </c>
      <c r="E77" s="22"/>
      <c r="F77" s="33"/>
      <c r="G77" s="22"/>
      <c r="H77" s="33"/>
      <c r="I77" s="28"/>
      <c r="J77" s="49"/>
    </row>
    <row r="78" spans="1:10" ht="38.25">
      <c r="A78" s="45">
        <v>3</v>
      </c>
      <c r="B78" s="28" t="s">
        <v>17</v>
      </c>
      <c r="C78" s="22" t="s">
        <v>102</v>
      </c>
      <c r="D78" s="22" t="s">
        <v>103</v>
      </c>
      <c r="E78" s="22"/>
      <c r="F78" s="33"/>
      <c r="G78" s="22"/>
      <c r="H78" s="33"/>
      <c r="I78" s="28"/>
      <c r="J78" s="49"/>
    </row>
    <row r="79" spans="1:10" ht="12.75">
      <c r="A79" s="45">
        <v>3</v>
      </c>
      <c r="B79" s="28" t="s">
        <v>17</v>
      </c>
      <c r="C79" s="22" t="s">
        <v>115</v>
      </c>
      <c r="D79" s="22" t="s">
        <v>116</v>
      </c>
      <c r="E79" s="22"/>
      <c r="F79" s="33"/>
      <c r="G79" s="22"/>
      <c r="H79" s="33"/>
      <c r="I79" s="28"/>
      <c r="J79" s="49"/>
    </row>
    <row r="80" spans="1:10" ht="12.75">
      <c r="A80" s="45">
        <v>3</v>
      </c>
      <c r="B80" s="28" t="s">
        <v>17</v>
      </c>
      <c r="C80" s="22" t="s">
        <v>10</v>
      </c>
      <c r="D80" s="22" t="s">
        <v>11</v>
      </c>
      <c r="E80" s="22"/>
      <c r="F80" s="33"/>
      <c r="G80" s="22"/>
      <c r="H80" s="33"/>
      <c r="I80" s="28"/>
      <c r="J80" s="49"/>
    </row>
    <row r="81" spans="1:10" ht="12.75">
      <c r="A81" s="45">
        <v>3</v>
      </c>
      <c r="B81" s="28" t="s">
        <v>82</v>
      </c>
      <c r="C81" s="24" t="s">
        <v>237</v>
      </c>
      <c r="D81" s="24" t="s">
        <v>83</v>
      </c>
      <c r="E81" s="24"/>
      <c r="F81" s="33"/>
      <c r="G81" s="24"/>
      <c r="H81" s="33"/>
      <c r="I81" s="28"/>
      <c r="J81" s="49"/>
    </row>
    <row r="82" spans="1:10" ht="12.75">
      <c r="A82" s="45">
        <v>4</v>
      </c>
      <c r="B82" s="28" t="s">
        <v>42</v>
      </c>
      <c r="C82" s="22" t="s">
        <v>161</v>
      </c>
      <c r="D82" s="22" t="s">
        <v>77</v>
      </c>
      <c r="E82" s="22"/>
      <c r="F82" s="33"/>
      <c r="G82" s="22"/>
      <c r="H82" s="33"/>
      <c r="I82" s="28"/>
      <c r="J82" s="49"/>
    </row>
    <row r="83" spans="1:10" ht="12.75">
      <c r="A83" s="45">
        <v>4</v>
      </c>
      <c r="B83" s="28" t="s">
        <v>42</v>
      </c>
      <c r="C83" s="24" t="s">
        <v>400</v>
      </c>
      <c r="D83" s="24" t="s">
        <v>79</v>
      </c>
      <c r="E83" s="24"/>
      <c r="F83" s="33"/>
      <c r="G83" s="24"/>
      <c r="H83" s="33"/>
      <c r="I83" s="28"/>
      <c r="J83" s="49"/>
    </row>
    <row r="84" spans="1:10" ht="25.5">
      <c r="A84" s="45">
        <v>4</v>
      </c>
      <c r="B84" s="28" t="s">
        <v>42</v>
      </c>
      <c r="C84" s="24" t="s">
        <v>111</v>
      </c>
      <c r="D84" s="24" t="s">
        <v>85</v>
      </c>
      <c r="E84" s="24"/>
      <c r="F84" s="33"/>
      <c r="G84" s="24"/>
      <c r="H84" s="33"/>
      <c r="I84" s="28"/>
      <c r="J84" s="49"/>
    </row>
    <row r="85" spans="1:10" ht="25.5">
      <c r="A85" s="45">
        <v>4</v>
      </c>
      <c r="B85" s="28" t="s">
        <v>42</v>
      </c>
      <c r="C85" s="24" t="s">
        <v>401</v>
      </c>
      <c r="D85" s="24" t="s">
        <v>108</v>
      </c>
      <c r="E85" s="24"/>
      <c r="F85" s="33"/>
      <c r="G85" s="24"/>
      <c r="H85" s="33"/>
      <c r="I85" s="28"/>
      <c r="J85" s="49"/>
    </row>
    <row r="86" spans="1:10" ht="12.75">
      <c r="A86" s="45"/>
      <c r="B86" s="28"/>
      <c r="C86" s="24"/>
      <c r="D86" s="24"/>
      <c r="E86" s="24"/>
      <c r="F86" s="33"/>
      <c r="G86" s="24"/>
      <c r="H86" s="33"/>
      <c r="I86" s="28"/>
      <c r="J86" s="49"/>
    </row>
    <row r="87" spans="1:10" ht="12.75">
      <c r="A87" s="44"/>
      <c r="B87" s="28"/>
      <c r="C87" s="24"/>
      <c r="D87" s="24"/>
      <c r="E87" s="24"/>
      <c r="F87" s="33"/>
      <c r="G87" s="24"/>
      <c r="H87" s="33"/>
      <c r="I87" s="28"/>
      <c r="J87" s="49"/>
    </row>
    <row r="88" spans="2:10" ht="12.75">
      <c r="B88" s="29"/>
      <c r="C88" s="30"/>
      <c r="D88" s="30"/>
      <c r="E88" s="30"/>
      <c r="F88" s="34"/>
      <c r="G88" s="30"/>
      <c r="H88" s="34"/>
      <c r="I88" s="29"/>
      <c r="J88" s="50"/>
    </row>
    <row r="89" spans="2:10" ht="12.75">
      <c r="B89" s="31"/>
      <c r="C89" s="27"/>
      <c r="D89" s="27"/>
      <c r="E89" s="27"/>
      <c r="F89" s="35"/>
      <c r="G89" s="27"/>
      <c r="H89" s="35"/>
      <c r="I89" s="31"/>
      <c r="J89" s="51"/>
    </row>
  </sheetData>
  <printOptions/>
  <pageMargins left="0.2" right="0.24" top="0.21" bottom="0.37" header="0.13" footer="0.13"/>
  <pageSetup orientation="landscape" scale="80" r:id="rId3"/>
  <headerFooter alignWithMargins="0">
    <oddFooter>&amp;CPage &amp;P of &amp;N</oddFooter>
  </headerFooter>
  <rowBreaks count="1" manualBreakCount="1">
    <brk id="2" max="255" man="1"/>
  </rowBreaks>
  <legacyDrawing r:id="rId2"/>
</worksheet>
</file>

<file path=xl/worksheets/sheet8.xml><?xml version="1.0" encoding="utf-8"?>
<worksheet xmlns="http://schemas.openxmlformats.org/spreadsheetml/2006/main" xmlns:r="http://schemas.openxmlformats.org/officeDocument/2006/relationships">
  <dimension ref="A1:B10"/>
  <sheetViews>
    <sheetView workbookViewId="0" topLeftCell="A1">
      <selection activeCell="B4" sqref="B4"/>
    </sheetView>
  </sheetViews>
  <sheetFormatPr defaultColWidth="9.140625" defaultRowHeight="12.75"/>
  <cols>
    <col min="1" max="1" width="49.7109375" style="0" bestFit="1" customWidth="1"/>
    <col min="2" max="2" width="80.57421875" style="0" bestFit="1" customWidth="1"/>
  </cols>
  <sheetData>
    <row r="1" ht="12.75">
      <c r="A1" s="1" t="s">
        <v>392</v>
      </c>
    </row>
    <row r="2" ht="12.75">
      <c r="A2" t="s">
        <v>393</v>
      </c>
    </row>
    <row r="3" spans="1:2" ht="12.75">
      <c r="A3" t="s">
        <v>394</v>
      </c>
      <c r="B3" t="s">
        <v>55</v>
      </c>
    </row>
    <row r="4" spans="1:2" ht="12.75">
      <c r="A4" t="s">
        <v>305</v>
      </c>
      <c r="B4" t="s">
        <v>56</v>
      </c>
    </row>
    <row r="5" ht="12.75">
      <c r="A5" t="s">
        <v>306</v>
      </c>
    </row>
    <row r="6" ht="12.75">
      <c r="A6" t="s">
        <v>307</v>
      </c>
    </row>
    <row r="7" ht="12.75">
      <c r="A7" t="s">
        <v>395</v>
      </c>
    </row>
    <row r="8" ht="12.75">
      <c r="A8" t="s">
        <v>396</v>
      </c>
    </row>
    <row r="9" ht="12.75">
      <c r="A9" t="s">
        <v>308</v>
      </c>
    </row>
    <row r="10" ht="12.75">
      <c r="A10" t="s">
        <v>397</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B6"/>
  <sheetViews>
    <sheetView workbookViewId="0" topLeftCell="A1">
      <selection activeCell="B7" sqref="B7"/>
    </sheetView>
  </sheetViews>
  <sheetFormatPr defaultColWidth="9.140625" defaultRowHeight="12.75"/>
  <cols>
    <col min="1" max="1" width="11.28125" style="16" bestFit="1" customWidth="1"/>
    <col min="2" max="2" width="74.57421875" style="18" bestFit="1" customWidth="1"/>
    <col min="3" max="16384" width="9.140625" style="16" customWidth="1"/>
  </cols>
  <sheetData>
    <row r="1" spans="1:2" ht="12.75">
      <c r="A1" s="19" t="s">
        <v>60</v>
      </c>
      <c r="B1" s="17" t="s">
        <v>61</v>
      </c>
    </row>
    <row r="2" spans="1:2" ht="12.75">
      <c r="A2" s="16" t="s">
        <v>282</v>
      </c>
      <c r="B2" s="18" t="s">
        <v>62</v>
      </c>
    </row>
    <row r="3" spans="1:2" ht="25.5">
      <c r="A3" s="16" t="s">
        <v>420</v>
      </c>
      <c r="B3" s="18" t="s">
        <v>421</v>
      </c>
    </row>
    <row r="4" spans="1:2" ht="12.75">
      <c r="A4" s="16" t="s">
        <v>58</v>
      </c>
      <c r="B4" s="18" t="s">
        <v>112</v>
      </c>
    </row>
    <row r="5" spans="1:2" ht="12.75">
      <c r="A5" s="16" t="s">
        <v>59</v>
      </c>
      <c r="B5" s="18" t="s">
        <v>63</v>
      </c>
    </row>
    <row r="6" spans="1:2" ht="12.75">
      <c r="A6" s="16" t="s">
        <v>57</v>
      </c>
      <c r="B6" s="18" t="s">
        <v>64</v>
      </c>
    </row>
  </sheetData>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Traveller</dc:creator>
  <cp:keywords/>
  <dc:description/>
  <cp:lastModifiedBy>Traveller</cp:lastModifiedBy>
  <cp:lastPrinted>2007-05-16T14:39:08Z</cp:lastPrinted>
  <dcterms:created xsi:type="dcterms:W3CDTF">2007-03-17T19:41:44Z</dcterms:created>
  <dcterms:modified xsi:type="dcterms:W3CDTF">2007-06-03T03:21:03Z</dcterms:modified>
  <cp:category/>
  <cp:version/>
  <cp:contentType/>
  <cp:contentStatus/>
</cp:coreProperties>
</file>