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857" activeTab="0"/>
  </bookViews>
  <sheets>
    <sheet name="Indicators" sheetId="1" r:id="rId1"/>
    <sheet name="Utility Usage 2006" sheetId="2" r:id="rId2"/>
    <sheet name="Lifestyle Choices" sheetId="3" r:id="rId3"/>
    <sheet name="Info Resources" sheetId="4" r:id="rId4"/>
    <sheet name="Local Resources" sheetId="5" r:id="rId5"/>
    <sheet name="Project List" sheetId="6" r:id="rId6"/>
    <sheet name="Advisors" sheetId="7" r:id="rId7"/>
  </sheets>
  <definedNames/>
  <calcPr fullCalcOnLoad="1"/>
</workbook>
</file>

<file path=xl/comments2.xml><?xml version="1.0" encoding="utf-8"?>
<comments xmlns="http://schemas.openxmlformats.org/spreadsheetml/2006/main">
  <authors>
    <author>Traveller</author>
  </authors>
  <commentList>
    <comment ref="A4" authorId="0">
      <text>
        <r>
          <rPr>
            <sz val="8"/>
            <rFont val="Tahoma"/>
            <family val="2"/>
          </rPr>
          <t>1 therm  = 100,000 BTUs</t>
        </r>
      </text>
    </comment>
  </commentList>
</comments>
</file>

<file path=xl/sharedStrings.xml><?xml version="1.0" encoding="utf-8"?>
<sst xmlns="http://schemas.openxmlformats.org/spreadsheetml/2006/main" count="306" uniqueCount="304">
  <si>
    <t>Type</t>
  </si>
  <si>
    <t>Behavioural Adaptatoins for sustainabel Living</t>
  </si>
  <si>
    <t>No cloth ironing, with 1 or 2 exceptions per year</t>
  </si>
  <si>
    <t>Recycling of magentic and video tapes, CDs, floppy disks, electronic equipment</t>
  </si>
  <si>
    <t>Door out of Berta's room onto deck for fires</t>
  </si>
  <si>
    <t>Recycling of paper (office, newsprint, magazines, books), cardboard, metals, some plastics, kitchen scraps and organic waste, office paper, glass</t>
  </si>
  <si>
    <t>Collecting rests of soap and collecting new ones</t>
  </si>
  <si>
    <t>Using environmental friendly cleaners for house and laundry</t>
  </si>
  <si>
    <t>Jan</t>
  </si>
  <si>
    <t>Feb</t>
  </si>
  <si>
    <t>Mar</t>
  </si>
  <si>
    <t>Apr</t>
  </si>
  <si>
    <t>May</t>
  </si>
  <si>
    <t>Jun</t>
  </si>
  <si>
    <t>Jul</t>
  </si>
  <si>
    <t>Aug</t>
  </si>
  <si>
    <t>Sep</t>
  </si>
  <si>
    <t>Oct</t>
  </si>
  <si>
    <t>Nov</t>
  </si>
  <si>
    <t>Dec</t>
  </si>
  <si>
    <t>Utilities Chart 2006</t>
  </si>
  <si>
    <t>Remarks:</t>
  </si>
  <si>
    <t>The electricity and gas consumption follow basically the seasonal conditions.</t>
  </si>
  <si>
    <r>
      <t xml:space="preserve">Electricity </t>
    </r>
    <r>
      <rPr>
        <sz val="10"/>
        <rFont val="Arial"/>
        <family val="2"/>
      </rPr>
      <t>(in 100 kwh)</t>
    </r>
  </si>
  <si>
    <r>
      <t xml:space="preserve">Water </t>
    </r>
    <r>
      <rPr>
        <sz val="10"/>
        <rFont val="Arial"/>
        <family val="2"/>
      </rPr>
      <t>(in 1000 gallons)</t>
    </r>
  </si>
  <si>
    <r>
      <t xml:space="preserve">Sewage </t>
    </r>
    <r>
      <rPr>
        <sz val="10"/>
        <rFont val="Arial"/>
        <family val="2"/>
      </rPr>
      <t>(in 1000 gallons)</t>
    </r>
  </si>
  <si>
    <r>
      <t xml:space="preserve">Garbage </t>
    </r>
    <r>
      <rPr>
        <sz val="10"/>
        <rFont val="Arial"/>
        <family val="2"/>
      </rPr>
      <t>(in US $)</t>
    </r>
  </si>
  <si>
    <r>
      <t xml:space="preserve">Street Light </t>
    </r>
    <r>
      <rPr>
        <sz val="10"/>
        <rFont val="Arial"/>
        <family val="2"/>
      </rPr>
      <t>(in US $)</t>
    </r>
  </si>
  <si>
    <r>
      <t xml:space="preserve">Phone </t>
    </r>
    <r>
      <rPr>
        <sz val="10"/>
        <rFont val="Arial"/>
        <family val="2"/>
      </rPr>
      <t>(in 100</t>
    </r>
    <r>
      <rPr>
        <b/>
        <sz val="10"/>
        <rFont val="Arial"/>
        <family val="2"/>
      </rPr>
      <t xml:space="preserve"> </t>
    </r>
    <r>
      <rPr>
        <sz val="10"/>
        <rFont val="Arial"/>
        <family val="2"/>
      </rPr>
      <t>US $)</t>
    </r>
  </si>
  <si>
    <t>Average</t>
  </si>
  <si>
    <t>Replacement of refrigerator: Low Noise (reduced after replacing fan), more freezing storage for garden produce, energy efficient</t>
  </si>
  <si>
    <t>Frontyard</t>
  </si>
  <si>
    <t>Sewage pipe repair</t>
  </si>
  <si>
    <t>House siding renovation</t>
  </si>
  <si>
    <t>Herb bed, spiral</t>
  </si>
  <si>
    <t>Removal arborvitae and other bushes</t>
  </si>
  <si>
    <t>Gate flush with front of house</t>
  </si>
  <si>
    <t>Roof extensions</t>
  </si>
  <si>
    <t>Lean to green house</t>
  </si>
  <si>
    <t>Rainwater catchment</t>
  </si>
  <si>
    <t>Composting toilet - where?</t>
  </si>
  <si>
    <t>Flowers, bushes and berries</t>
  </si>
  <si>
    <t xml:space="preserve">Cob bench / stand </t>
  </si>
  <si>
    <t>Removal old plum tree</t>
  </si>
  <si>
    <t>Renewal steps up to deck</t>
  </si>
  <si>
    <t>Large mailing box</t>
  </si>
  <si>
    <t>Rolling landscaping</t>
  </si>
  <si>
    <t>Trimming Clair's plum tree</t>
  </si>
  <si>
    <t>Some shaded garden beds</t>
  </si>
  <si>
    <t>Renovation of siding</t>
  </si>
  <si>
    <t>Integrated deck planters</t>
  </si>
  <si>
    <t>Hanging planters</t>
  </si>
  <si>
    <t>Covered porch? How?</t>
  </si>
  <si>
    <t>Trimming fruit trees</t>
  </si>
  <si>
    <t>Apple tree removal?</t>
  </si>
  <si>
    <t>House</t>
  </si>
  <si>
    <t>Vent from bathroom</t>
  </si>
  <si>
    <t>Fix Ant problem</t>
  </si>
  <si>
    <t>Deck - consider to check out ant problem before finishing deck as maybe access only form outside. Create temporary steps for clients</t>
  </si>
  <si>
    <t>Detail entrance so no further water damage</t>
  </si>
  <si>
    <t>Put back insulation under house</t>
  </si>
  <si>
    <t>Clean up under house</t>
  </si>
  <si>
    <t>Backyard - south part</t>
  </si>
  <si>
    <t>Backyard - North part</t>
  </si>
  <si>
    <t>Eco-Finca</t>
  </si>
  <si>
    <t>Outdoor solar shower</t>
  </si>
  <si>
    <t>Hand water pump from groundwater</t>
  </si>
  <si>
    <t>Solar dryer</t>
  </si>
  <si>
    <t>Solar cooking</t>
  </si>
  <si>
    <t>Cloth line</t>
  </si>
  <si>
    <t>Material storage</t>
  </si>
  <si>
    <t>Growing for selling  - certified organic</t>
  </si>
  <si>
    <t>Workshop</t>
  </si>
  <si>
    <t>French doors out of treatment room (and office room)</t>
  </si>
  <si>
    <t>Repaint</t>
  </si>
  <si>
    <t>Replace bathroom sink</t>
  </si>
  <si>
    <t>Install central water purification system</t>
  </si>
  <si>
    <t>Fix kitchen faucet and turn offs</t>
  </si>
  <si>
    <t>Install worm composting bin</t>
  </si>
  <si>
    <t>Install recycling center</t>
  </si>
  <si>
    <t>Install sprouting center</t>
  </si>
  <si>
    <t>Space heater: Gas, gets old and replacement parts are supposedly hard to get according to our service man, gas operated, might be out of compliance with city code as the pipe to the exterior is too long. Also noticed when under the house that the incoming pipe is rusty on several spots where the clamps have been used to attach it to the floor beam - other wise fine?? Back up heat - wood stove</t>
  </si>
  <si>
    <t>Install low flow faucet for bathroom thin and shower</t>
  </si>
  <si>
    <t>Install second shower head</t>
  </si>
  <si>
    <t>Finish kitchen stove integration in counter top</t>
  </si>
  <si>
    <t>Renew wall paper</t>
  </si>
  <si>
    <t>Fix screen in west living room window</t>
  </si>
  <si>
    <t>Fix fan light</t>
  </si>
  <si>
    <t>Install outlet in office room in storage under stair</t>
  </si>
  <si>
    <t>Fix popping nails form drywall</t>
  </si>
  <si>
    <t>Chickens (recommended form friend that has chickens in the country: Buff Orpington-golden (egg layers), Leghorns-white (egg and meat)</t>
  </si>
  <si>
    <t>Other animals: bees, duck, dwarf goat</t>
  </si>
  <si>
    <t>Potting bench</t>
  </si>
  <si>
    <t>Moveable cold frames</t>
  </si>
  <si>
    <t>Garden beds - food, flowers, herbs spices and medicinals. Integrated hoops houses</t>
  </si>
  <si>
    <t>Greenhouse</t>
  </si>
  <si>
    <t>Solar hot water</t>
  </si>
  <si>
    <t>Fence - Multifunctional. View screening, keeping animals out (dogs), growing space - vines, trellis, espalier, etc.</t>
  </si>
  <si>
    <t>Renovation siding and trims of window</t>
  </si>
  <si>
    <t>Sitting space - front deck</t>
  </si>
  <si>
    <t>Driveway - snow shoveling considerations</t>
  </si>
  <si>
    <t>Solar lawn mower</t>
  </si>
  <si>
    <t>Gutter renewal - tie into rain water catchment, renew drip edges</t>
  </si>
  <si>
    <t>The water and sewage volume are most of the time the same as the city assumes that the sewage is equal to the amount of water delivered, which is of course not correct. It is unknown why this pattern was not followed in October and November.
The increase in water consumption has to do with watering the garden and the installation of an automated watering timer.</t>
  </si>
  <si>
    <t>Garbage and street lights are charged a fixed amount by the city - without providing numbers of actual usage/consumption.</t>
  </si>
  <si>
    <t>I put the phone on this list as it is something from a third party delivered into the house. If we would have cable or satellite TV that would be added, too. It would be interesting to be able to measure it by volume of information - in the age of digitalization this might happen one day!</t>
  </si>
  <si>
    <t>Space heater replacement</t>
  </si>
  <si>
    <t>Water heater replacement</t>
  </si>
  <si>
    <t>Resources in neighborhood:</t>
  </si>
  <si>
    <t>Stones (permit)</t>
  </si>
  <si>
    <t>Firewood (permit)</t>
  </si>
  <si>
    <t>Wood from burn piles</t>
  </si>
  <si>
    <t>Wild foods</t>
  </si>
  <si>
    <t>Serviceberries</t>
  </si>
  <si>
    <t>Raspberries</t>
  </si>
  <si>
    <t>Musrhooms (morrels)</t>
  </si>
  <si>
    <t>Classes</t>
  </si>
  <si>
    <t>Discarded thigns</t>
  </si>
  <si>
    <t xml:space="preserve">Free pile </t>
  </si>
  <si>
    <t>Tear downs</t>
  </si>
  <si>
    <t>Construction sites</t>
  </si>
  <si>
    <t>Soil</t>
  </si>
  <si>
    <t>Local green business</t>
  </si>
  <si>
    <t>What is local:</t>
  </si>
  <si>
    <t>Miles driven by car</t>
  </si>
  <si>
    <t>Amount of food bought (weight)</t>
  </si>
  <si>
    <t>Amount of food grown (weight)</t>
  </si>
  <si>
    <t>Other products purchased or brought in (by pieces, volume,etc.)</t>
  </si>
  <si>
    <t>Amount of wood burnt, harvested</t>
  </si>
  <si>
    <t>Miles travelled by foot, bike, plain, ship, skate board, etc.</t>
  </si>
  <si>
    <t>Path to Freedom</t>
  </si>
  <si>
    <t>Farallones Institute</t>
  </si>
  <si>
    <t>Alchemy Institue</t>
  </si>
  <si>
    <t>Urban homesteading</t>
  </si>
  <si>
    <t>Biosphere Projects</t>
  </si>
  <si>
    <t>Urban Permaculture</t>
  </si>
  <si>
    <t>Treehuggers website</t>
  </si>
  <si>
    <t>Increase gardening area</t>
  </si>
  <si>
    <t>Add raised beds, integrate hoop frame</t>
  </si>
  <si>
    <t>Cold frames</t>
  </si>
  <si>
    <t>Food dryer</t>
  </si>
  <si>
    <t>Composting bins</t>
  </si>
  <si>
    <t>Fix garden table and benches</t>
  </si>
  <si>
    <t>Fence east side where shed was</t>
  </si>
  <si>
    <t>Windmill</t>
  </si>
  <si>
    <t>Rock Creek Alliance</t>
  </si>
  <si>
    <t>Last Straw Journal</t>
  </si>
  <si>
    <t>Acres USA</t>
  </si>
  <si>
    <t>Permaculture Activist</t>
  </si>
  <si>
    <t>Permaculture Magazine</t>
  </si>
  <si>
    <t>Land Institute</t>
  </si>
  <si>
    <t>Natural Home</t>
  </si>
  <si>
    <t>Stansberry</t>
  </si>
  <si>
    <t>Sovereign Society</t>
  </si>
  <si>
    <t>Livingston Newsletter</t>
  </si>
  <si>
    <t>Doctors without borders</t>
  </si>
  <si>
    <t>Ode</t>
  </si>
  <si>
    <t>This organisation works to prevent a silver and copper mine upstream from Lake Pendoreille</t>
  </si>
  <si>
    <t>The premier natural building magazine in the US</t>
  </si>
  <si>
    <t>The best farming and agricultural magazine including political stuff I know off.</t>
  </si>
  <si>
    <t>Premier PC magazine in the US</t>
  </si>
  <si>
    <t>Premier PC magaze in Europe</t>
  </si>
  <si>
    <t>Wes Jackson's institute developing sustinable agriculture based on perennial grain crops</t>
  </si>
  <si>
    <t>A glossy and informative green building and green living magazine</t>
  </si>
  <si>
    <t>A pretty good traditional financial news letter</t>
  </si>
  <si>
    <t>Newsletters</t>
  </si>
  <si>
    <t>A pretty good contrarian and traditional financial newsletter</t>
  </si>
  <si>
    <t>A contrarian investment and health newsletter</t>
  </si>
  <si>
    <t>Collecting left over wax - make new candles</t>
  </si>
  <si>
    <t>Collecting old bulbs - dissamble and recycle glass and metal</t>
  </si>
  <si>
    <t>Composting kitchen food scraps</t>
  </si>
  <si>
    <t>Install low flush toilet</t>
  </si>
  <si>
    <t>Low energy lightbulbs</t>
  </si>
  <si>
    <t>Automatic turning off blind electrical loads</t>
  </si>
  <si>
    <t>Bruce Millard</t>
  </si>
  <si>
    <t>Kelly Lerner</t>
  </si>
  <si>
    <t>Ed Bryant</t>
  </si>
  <si>
    <t>Anyone skilled and practiced in ecological design and PC</t>
  </si>
  <si>
    <t>Northwest EcoBulding Guild</t>
  </si>
  <si>
    <t>Farmers Market</t>
  </si>
  <si>
    <t>Use bike more, walk more</t>
  </si>
  <si>
    <t>Form ride and share groups</t>
  </si>
  <si>
    <t>Set up local share ride internet site</t>
  </si>
  <si>
    <t>Buy at garage sales, do own garage sales</t>
  </si>
  <si>
    <t>Bring old books to library</t>
  </si>
  <si>
    <t>Send unused/unusable electronic equipment to recycler</t>
  </si>
  <si>
    <t>Collect not needed items for gifts as appropriate</t>
  </si>
  <si>
    <t>Second Opinion</t>
  </si>
  <si>
    <t>Health Newsletter, complementary medicine</t>
  </si>
  <si>
    <t>Air dry hair</t>
  </si>
  <si>
    <t>Ants</t>
  </si>
  <si>
    <t>Solar Hot water</t>
  </si>
  <si>
    <t>Cash crops</t>
  </si>
  <si>
    <t>Biofuels production</t>
  </si>
  <si>
    <t>New woodstove</t>
  </si>
  <si>
    <t>Front door, refinish or replace</t>
  </si>
  <si>
    <t>Floor tiles replacement because of cracks in entry room</t>
  </si>
  <si>
    <t>Planting strip use</t>
  </si>
  <si>
    <t>Fence to west neighbor - preventing dogs to get into backyard</t>
  </si>
  <si>
    <t>Carbon foot print calculations - see websites and Jennifer's email. Link to carbon footprint site, enter data, record results and compare them over period of time</t>
  </si>
  <si>
    <r>
      <t xml:space="preserve">Gas </t>
    </r>
    <r>
      <rPr>
        <sz val="10"/>
        <rFont val="Arial"/>
        <family val="2"/>
      </rPr>
      <t>(in 10 Therms*)</t>
    </r>
  </si>
  <si>
    <t>*1 therm equals the heating capacity of 100,000 BTU's</t>
  </si>
  <si>
    <t>List of potential Indicators</t>
  </si>
  <si>
    <t>How many Kwh electricity used from utility and from own generation</t>
  </si>
  <si>
    <t>How many btus of natural gas used</t>
  </si>
  <si>
    <t>How much firewood used (cords, type of wood)</t>
  </si>
  <si>
    <t>Amount of water used from utility, anount collected and used for what purposes (washing, cleaning, shower, irrigations,e tc.)</t>
  </si>
  <si>
    <t>Amount brought to compost pile (weight) and how much composed used (weight)</t>
  </si>
  <si>
    <t>Amount of organics materials brought in, like soil, chips, straw, mulch, etc. (weight)</t>
  </si>
  <si>
    <t>Amount of waste leaving the property by weigh the garbage can</t>
  </si>
  <si>
    <t>Flow of materials, in and out</t>
  </si>
  <si>
    <t>Flow of energy, in and out</t>
  </si>
  <si>
    <t>Using cloth handkerchifs and mapkins instead of paper products</t>
  </si>
  <si>
    <t>Drying clothes by hanging them up in the house, on the trim of door jams or closet jams</t>
  </si>
  <si>
    <t>Using rechargeable batteris</t>
  </si>
  <si>
    <t>Disposal of toxic materials at toxic waste station</t>
  </si>
  <si>
    <t>Folding up cardboard packaging (food, qeuipment, etc.), collect it and bring to recycle</t>
  </si>
  <si>
    <t>Collecting batteries - bring to toxic waste station</t>
  </si>
  <si>
    <t>Reusing one sided printed paper from office paper and printer garbage (slicing them into note pad sice - no sticky notes needed)</t>
  </si>
  <si>
    <t>No TV programs, videos and DVDs instead</t>
  </si>
  <si>
    <t>Collecting packing materials, bring to mailing shops and reuse</t>
  </si>
  <si>
    <t>Composting all plant and woody materials from yard</t>
  </si>
  <si>
    <t>Use fabric bags for shopping</t>
  </si>
  <si>
    <t>Buy clothes in thrift store and bring things not needed to thrift stores</t>
  </si>
  <si>
    <t>Fully, partly or occasionally implemented</t>
  </si>
  <si>
    <t>Reducing number of showers</t>
  </si>
  <si>
    <t>Turning off lights when not needed</t>
  </si>
  <si>
    <t>Additional possible options</t>
  </si>
  <si>
    <t>Let go of car</t>
  </si>
  <si>
    <t>Use public transportation</t>
  </si>
  <si>
    <t>Similar projects, past and present</t>
  </si>
  <si>
    <t>A residential property in Pasadena that have developed urban sustainabel livin further than any other I have seen</t>
  </si>
  <si>
    <t>Find useful information from</t>
  </si>
  <si>
    <t>Urban farming</t>
  </si>
  <si>
    <t>Community gardens</t>
  </si>
  <si>
    <t xml:space="preserve">Projects of friends and neighbors </t>
  </si>
  <si>
    <t>Ed, Rosemary, house on corner of 6th and cedar in Sandpoint</t>
  </si>
  <si>
    <t>Member of</t>
  </si>
  <si>
    <t>Magazine Subscriptions</t>
  </si>
  <si>
    <t>Public Forum on Sustainability</t>
  </si>
  <si>
    <t>Association of builders, designers, homeowners, tradespeople, manufacturers, suppliers and others interested in ecologically sustainable building.</t>
  </si>
  <si>
    <t xml:space="preserve">PFOS works to bring together members of the local community along with experts in various fields to explore the best of current thinking in sustainability.  </t>
  </si>
  <si>
    <t>One of the best magazines I know of.</t>
  </si>
  <si>
    <t>Local professionals, trades people and crafters</t>
  </si>
  <si>
    <t>Pallets</t>
  </si>
  <si>
    <t>Within 100 - 200 miles?</t>
  </si>
  <si>
    <t xml:space="preserve">Leaves </t>
  </si>
  <si>
    <t>Barrels</t>
  </si>
  <si>
    <t>Buckets (Joel's)</t>
  </si>
  <si>
    <t>In area</t>
  </si>
  <si>
    <t>Chips from landscapers</t>
  </si>
  <si>
    <t>Plants from plant trades and forest</t>
  </si>
  <si>
    <t>Coffee grounds and other organics from stores, restaurants</t>
  </si>
  <si>
    <t>Huckleberries</t>
  </si>
  <si>
    <t>Master gardening class</t>
  </si>
  <si>
    <t>Green crafts people</t>
  </si>
  <si>
    <t>Contractors with understanding of sustainability</t>
  </si>
  <si>
    <t>Possible contacts that cold be mentors or advisors</t>
  </si>
  <si>
    <t>Delan Kennedy</t>
  </si>
  <si>
    <t>Dan Hemenway</t>
  </si>
  <si>
    <t>Richard Register</t>
  </si>
  <si>
    <t xml:space="preserve">Someone from the Path to Freedom project </t>
  </si>
  <si>
    <t>Authors of some of the books, maybe</t>
  </si>
  <si>
    <t>Unsorted Project list</t>
  </si>
  <si>
    <t>Sidewalk replacement - permeable, alternative material, waiver form city?, if concrete - design so run off gets caught for plants, reuse old concrete pieces or trail to bikestand</t>
  </si>
  <si>
    <t>Sidewalk -special piece than can be lifted out without damaging the sidewalk if access to water/sewage pipe needed under sidewalk. Rubber materials, permeable material, tree roots issue, solar sidewalk. Snow shoveling considerations</t>
  </si>
  <si>
    <t>Footpath to house door for clients and visitors</t>
  </si>
  <si>
    <t>Window and door trim renovation</t>
  </si>
  <si>
    <t>Roof trim renovation - Considerations: rain water catchment, roof sliding onto East deck, solar installations</t>
  </si>
  <si>
    <t>Replacement of roofing</t>
  </si>
  <si>
    <t>Solar PV panels - awning, eyebrow</t>
  </si>
  <si>
    <t>Replanting with climbing edibles, bee attracting, not damaging siding</t>
  </si>
  <si>
    <t>Automatic watering system</t>
  </si>
  <si>
    <t>Fixing dripping gutter at Southeast corner</t>
  </si>
  <si>
    <t>West side yard</t>
  </si>
  <si>
    <t>Trail to future bike stand</t>
  </si>
  <si>
    <t>Covered bike stand and storage area</t>
  </si>
  <si>
    <t>Continuation of trail from sidewalk past bike stand to the back east corner of the house leading into path under apple tree</t>
  </si>
  <si>
    <t>East side yard</t>
  </si>
  <si>
    <t>Storage underneath - food crops, water tanks?</t>
  </si>
  <si>
    <t>Back Porch: Along the major part, north side for summer eating and cooking, trellis style with removal cover for weather protection -rain protection for fire, composting toilet space, hangout out eating space under cover an in the sun</t>
  </si>
  <si>
    <t>Door out of east bedroom rooms onto deck for composting toilet/ transportable saw dust toilet</t>
  </si>
  <si>
    <t>Storage for fire wood - maybe along East fencing next to apple tree</t>
  </si>
  <si>
    <t>Fix up tree house - support corner where branch broke off, remove tire swing, build full stair case up to eat - convert to bee house?</t>
  </si>
  <si>
    <t>Install bird houses and bat houses</t>
  </si>
  <si>
    <t>Growing food</t>
  </si>
  <si>
    <t>Ethanol distillery</t>
  </si>
  <si>
    <t>Wind generator</t>
  </si>
  <si>
    <t>Integrated hoops houses</t>
  </si>
  <si>
    <t>Airreated pond</t>
  </si>
  <si>
    <t>Grey water system</t>
  </si>
  <si>
    <t>Space for mulch, bark, wood chips, dirt, etc.</t>
  </si>
  <si>
    <t>Miscellaneous</t>
  </si>
  <si>
    <t>Water cistern - buried underground? Under deck?</t>
  </si>
  <si>
    <t>Scythe</t>
  </si>
  <si>
    <t>Gas water heater: Also getting old, keeps water heated using extra energy, maybe a on demand gas one work. Back up hot water would be Woodstove</t>
  </si>
  <si>
    <t>Solar electricity with grid tie in, future battery and generator back up (biodiesel/ethanol capable)</t>
  </si>
  <si>
    <t>Replace flooring in kitchen hallway, office and treatment room</t>
  </si>
  <si>
    <t>Install automatic dead load turn off power strips</t>
  </si>
  <si>
    <t>Air tighten doors and windows - renew weather stripping</t>
  </si>
  <si>
    <t>Finish trimming around stairs and hallway</t>
  </si>
  <si>
    <t>Install operable window south side upstairs for air flow and ventilation</t>
  </si>
  <si>
    <t>Install computer network access to upstairs</t>
  </si>
  <si>
    <t xml:space="preserve">Natural cooling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</si>
</sst>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s>
  <fonts count="7">
    <font>
      <sz val="10"/>
      <name val="Arial"/>
      <family val="0"/>
    </font>
    <font>
      <b/>
      <sz val="10"/>
      <name val="Arial"/>
      <family val="2"/>
    </font>
    <font>
      <b/>
      <sz val="10.5"/>
      <name val="Arial"/>
      <family val="0"/>
    </font>
    <font>
      <b/>
      <sz val="8.75"/>
      <name val="Arial"/>
      <family val="0"/>
    </font>
    <font>
      <sz val="8.75"/>
      <name val="Arial"/>
      <family val="0"/>
    </font>
    <font>
      <sz val="8"/>
      <name val="Tahoma"/>
      <family val="2"/>
    </font>
    <font>
      <b/>
      <sz val="8"/>
      <name val="Arial"/>
      <family val="2"/>
    </font>
  </fonts>
  <fills count="2">
    <fill>
      <patternFill/>
    </fill>
    <fill>
      <patternFill patternType="gray125"/>
    </fill>
  </fills>
  <borders count="16">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164" fontId="0" fillId="0" borderId="1" xfId="0" applyNumberFormat="1" applyBorder="1" applyAlignment="1">
      <alignmen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0" fillId="0" borderId="0" xfId="0" applyAlignment="1">
      <alignment wrapText="1"/>
    </xf>
    <xf numFmtId="0" fontId="1"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vertical="top"/>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vertical="top" wrapText="1"/>
    </xf>
    <xf numFmtId="0" fontId="0" fillId="0" borderId="13" xfId="0" applyBorder="1" applyAlignment="1">
      <alignment vertical="top"/>
    </xf>
    <xf numFmtId="0" fontId="1" fillId="0" borderId="15" xfId="0" applyFont="1" applyBorder="1" applyAlignment="1">
      <alignment vertical="top"/>
    </xf>
    <xf numFmtId="0" fontId="0" fillId="0" borderId="15" xfId="0" applyBorder="1" applyAlignment="1">
      <alignment/>
    </xf>
    <xf numFmtId="0" fontId="0" fillId="0" borderId="12" xfId="0" applyBorder="1"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Utilities 2006</a:t>
            </a:r>
          </a:p>
        </c:rich>
      </c:tx>
      <c:layout/>
      <c:spPr>
        <a:noFill/>
        <a:ln>
          <a:noFill/>
        </a:ln>
      </c:spPr>
    </c:title>
    <c:plotArea>
      <c:layout>
        <c:manualLayout>
          <c:xMode val="edge"/>
          <c:yMode val="edge"/>
          <c:x val="0.14925"/>
          <c:y val="0.174"/>
          <c:w val="0.85075"/>
          <c:h val="0.68825"/>
        </c:manualLayout>
      </c:layout>
      <c:lineChart>
        <c:grouping val="standard"/>
        <c:varyColors val="0"/>
        <c:ser>
          <c:idx val="0"/>
          <c:order val="0"/>
          <c:tx>
            <c:v>Electricity</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2006'!$B$3:$N$3</c:f>
              <c:numCache/>
            </c:numRef>
          </c:val>
          <c:smooth val="0"/>
        </c:ser>
        <c:ser>
          <c:idx val="1"/>
          <c:order val="1"/>
          <c:tx>
            <c:v>Gas</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2006'!$B$4:$N$4</c:f>
              <c:numCache/>
            </c:numRef>
          </c:val>
          <c:smooth val="0"/>
        </c:ser>
        <c:ser>
          <c:idx val="2"/>
          <c:order val="2"/>
          <c:tx>
            <c:v>Water</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2006'!$B$5:$N$5</c:f>
              <c:numCache/>
            </c:numRef>
          </c:val>
          <c:smooth val="0"/>
        </c:ser>
        <c:ser>
          <c:idx val="3"/>
          <c:order val="3"/>
          <c:tx>
            <c:v>Sewage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2006'!$B$6:$N$6</c:f>
              <c:numCache/>
            </c:numRef>
          </c:val>
          <c:smooth val="0"/>
        </c:ser>
        <c:ser>
          <c:idx val="4"/>
          <c:order val="4"/>
          <c:tx>
            <c:v>Garbage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2006'!$B$7:$N$7</c:f>
              <c:numCache/>
            </c:numRef>
          </c:val>
          <c:smooth val="0"/>
        </c:ser>
        <c:ser>
          <c:idx val="5"/>
          <c:order val="5"/>
          <c:tx>
            <c:v>Street Light</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2006'!$B$8:$N$8</c:f>
              <c:numCache/>
            </c:numRef>
          </c:val>
          <c:smooth val="0"/>
        </c:ser>
        <c:ser>
          <c:idx val="6"/>
          <c:order val="6"/>
          <c:tx>
            <c:v>Phone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2006'!$B$9:$N$9</c:f>
              <c:numCache/>
            </c:numRef>
          </c:val>
          <c:smooth val="0"/>
        </c:ser>
        <c:marker val="1"/>
        <c:axId val="5296547"/>
        <c:axId val="47668924"/>
      </c:lineChart>
      <c:catAx>
        <c:axId val="5296547"/>
        <c:scaling>
          <c:orientation val="minMax"/>
        </c:scaling>
        <c:axPos val="b"/>
        <c:title>
          <c:tx>
            <c:rich>
              <a:bodyPr vert="horz" rot="0" anchor="ctr"/>
              <a:lstStyle/>
              <a:p>
                <a:pPr algn="ctr">
                  <a:defRPr/>
                </a:pPr>
                <a:r>
                  <a:rPr lang="en-US" cap="none" sz="875" b="1" i="0" u="none" baseline="0">
                    <a:latin typeface="Arial"/>
                    <a:ea typeface="Arial"/>
                    <a:cs typeface="Arial"/>
                  </a:rPr>
                  <a:t>Month</a:t>
                </a:r>
              </a:p>
            </c:rich>
          </c:tx>
          <c:layout>
            <c:manualLayout>
              <c:xMode val="factor"/>
              <c:yMode val="factor"/>
              <c:x val="-0.0015"/>
              <c:y val="-0.026"/>
            </c:manualLayout>
          </c:layout>
          <c:overlay val="0"/>
          <c:spPr>
            <a:noFill/>
            <a:ln>
              <a:noFill/>
            </a:ln>
          </c:spPr>
        </c:title>
        <c:majorGridlines/>
        <c:delete val="0"/>
        <c:numFmt formatCode="General" sourceLinked="1"/>
        <c:majorTickMark val="out"/>
        <c:minorTickMark val="none"/>
        <c:tickLblPos val="low"/>
        <c:crossAx val="47668924"/>
        <c:crosses val="autoZero"/>
        <c:auto val="1"/>
        <c:lblOffset val="100"/>
        <c:noMultiLvlLbl val="0"/>
      </c:catAx>
      <c:valAx>
        <c:axId val="47668924"/>
        <c:scaling>
          <c:orientation val="minMax"/>
          <c:max val="11"/>
        </c:scaling>
        <c:axPos val="l"/>
        <c:delete val="0"/>
        <c:numFmt formatCode="General" sourceLinked="1"/>
        <c:majorTickMark val="out"/>
        <c:minorTickMark val="none"/>
        <c:tickLblPos val="nextTo"/>
        <c:crossAx val="5296547"/>
        <c:crossesAt val="1"/>
        <c:crossBetween val="between"/>
        <c:dispUnits/>
        <c:majorUnit val="2"/>
        <c:minorUnit val="1"/>
      </c:valAx>
      <c:spPr>
        <a:solidFill>
          <a:srgbClr val="C0C0C0"/>
        </a:solidFill>
        <a:ln w="12700">
          <a:solidFill>
            <a:srgbClr val="808080"/>
          </a:solidFill>
        </a:ln>
      </c:spPr>
    </c:plotArea>
    <c:legend>
      <c:legendPos val="l"/>
      <c:layout>
        <c:manualLayout>
          <c:xMode val="edge"/>
          <c:yMode val="edge"/>
          <c:x val="0.0035"/>
          <c:y val="0.20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14</xdr:col>
      <xdr:colOff>19050</xdr:colOff>
      <xdr:row>25</xdr:row>
      <xdr:rowOff>0</xdr:rowOff>
    </xdr:to>
    <xdr:graphicFrame>
      <xdr:nvGraphicFramePr>
        <xdr:cNvPr id="1" name="Chart 2"/>
        <xdr:cNvGraphicFramePr/>
      </xdr:nvGraphicFramePr>
      <xdr:xfrm>
        <a:off x="0" y="1638300"/>
        <a:ext cx="8239125"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7" sqref="A17:IV17"/>
    </sheetView>
  </sheetViews>
  <sheetFormatPr defaultColWidth="9.140625" defaultRowHeight="12.75"/>
  <cols>
    <col min="1" max="1" width="62.28125" style="31" customWidth="1"/>
  </cols>
  <sheetData>
    <row r="1" ht="12.75">
      <c r="A1" s="30" t="s">
        <v>202</v>
      </c>
    </row>
    <row r="2" ht="12.75">
      <c r="A2" s="31" t="s">
        <v>124</v>
      </c>
    </row>
    <row r="3" ht="12.75">
      <c r="A3" s="31" t="s">
        <v>203</v>
      </c>
    </row>
    <row r="4" ht="12.75">
      <c r="A4" s="31" t="s">
        <v>204</v>
      </c>
    </row>
    <row r="5" ht="12.75">
      <c r="A5" s="31" t="s">
        <v>205</v>
      </c>
    </row>
    <row r="6" ht="12.75">
      <c r="A6" s="31" t="s">
        <v>125</v>
      </c>
    </row>
    <row r="7" ht="12.75">
      <c r="A7" s="31" t="s">
        <v>126</v>
      </c>
    </row>
    <row r="8" ht="12.75">
      <c r="A8" s="31" t="s">
        <v>127</v>
      </c>
    </row>
    <row r="9" ht="25.5">
      <c r="A9" s="31" t="s">
        <v>206</v>
      </c>
    </row>
    <row r="10" ht="25.5">
      <c r="A10" s="31" t="s">
        <v>207</v>
      </c>
    </row>
    <row r="11" ht="12.75">
      <c r="A11" s="31" t="s">
        <v>128</v>
      </c>
    </row>
    <row r="12" ht="25.5">
      <c r="A12" s="31" t="s">
        <v>208</v>
      </c>
    </row>
    <row r="13" ht="12.75">
      <c r="A13" s="31" t="s">
        <v>209</v>
      </c>
    </row>
    <row r="14" ht="12.75">
      <c r="A14" s="31" t="s">
        <v>210</v>
      </c>
    </row>
    <row r="15" ht="12.75">
      <c r="A15" s="31" t="s">
        <v>211</v>
      </c>
    </row>
    <row r="16" ht="12.75">
      <c r="A16" s="31" t="s">
        <v>129</v>
      </c>
    </row>
    <row r="17" ht="38.25">
      <c r="A17" s="31" t="s">
        <v>199</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N31"/>
  <sheetViews>
    <sheetView workbookViewId="0" topLeftCell="A1">
      <selection activeCell="F35" sqref="F35"/>
    </sheetView>
  </sheetViews>
  <sheetFormatPr defaultColWidth="9.140625" defaultRowHeight="12.75"/>
  <cols>
    <col min="1" max="1" width="22.57421875" style="0" customWidth="1"/>
    <col min="2" max="13" width="7.7109375" style="0" customWidth="1"/>
    <col min="14" max="14" width="8.140625" style="0" customWidth="1"/>
  </cols>
  <sheetData>
    <row r="1" ht="13.5" thickBot="1">
      <c r="A1" s="1" t="s">
        <v>20</v>
      </c>
    </row>
    <row r="2" spans="1:14" s="1" customFormat="1" ht="13.5" thickBot="1">
      <c r="A2" s="10" t="s">
        <v>0</v>
      </c>
      <c r="B2" s="11" t="s">
        <v>8</v>
      </c>
      <c r="C2" s="11" t="s">
        <v>9</v>
      </c>
      <c r="D2" s="11" t="s">
        <v>10</v>
      </c>
      <c r="E2" s="11" t="s">
        <v>11</v>
      </c>
      <c r="F2" s="11" t="s">
        <v>12</v>
      </c>
      <c r="G2" s="11" t="s">
        <v>13</v>
      </c>
      <c r="H2" s="11" t="s">
        <v>14</v>
      </c>
      <c r="I2" s="11" t="s">
        <v>15</v>
      </c>
      <c r="J2" s="11" t="s">
        <v>16</v>
      </c>
      <c r="K2" s="11" t="s">
        <v>17</v>
      </c>
      <c r="L2" s="11" t="s">
        <v>18</v>
      </c>
      <c r="M2" s="11" t="s">
        <v>19</v>
      </c>
      <c r="N2" s="12" t="s">
        <v>29</v>
      </c>
    </row>
    <row r="3" spans="1:14" ht="12.75">
      <c r="A3" s="8" t="s">
        <v>23</v>
      </c>
      <c r="B3" s="9">
        <v>4.17</v>
      </c>
      <c r="C3" s="9">
        <v>6.14</v>
      </c>
      <c r="D3" s="9">
        <v>5.95</v>
      </c>
      <c r="E3" s="9">
        <v>4.59</v>
      </c>
      <c r="F3" s="9">
        <v>3.55</v>
      </c>
      <c r="G3" s="9">
        <v>2.43</v>
      </c>
      <c r="H3" s="9">
        <v>1.89</v>
      </c>
      <c r="I3" s="9">
        <v>2.12</v>
      </c>
      <c r="J3" s="9">
        <v>3.29</v>
      </c>
      <c r="K3" s="9">
        <v>3.07</v>
      </c>
      <c r="L3" s="9">
        <v>4.19</v>
      </c>
      <c r="M3" s="9">
        <v>6.66</v>
      </c>
      <c r="N3" s="13">
        <f>SUM(B3:M3)/12</f>
        <v>4.004166666666666</v>
      </c>
    </row>
    <row r="4" spans="1:14" ht="12.75">
      <c r="A4" s="5" t="s">
        <v>200</v>
      </c>
      <c r="B4" s="3">
        <v>5.1</v>
      </c>
      <c r="C4" s="3">
        <v>3.9</v>
      </c>
      <c r="D4" s="3">
        <v>4.1</v>
      </c>
      <c r="E4" s="3">
        <v>3.2</v>
      </c>
      <c r="F4" s="3">
        <v>2.1</v>
      </c>
      <c r="G4" s="3">
        <v>1.1</v>
      </c>
      <c r="H4" s="3">
        <v>0.7</v>
      </c>
      <c r="I4" s="3">
        <v>1</v>
      </c>
      <c r="J4" s="3">
        <v>1.4</v>
      </c>
      <c r="K4" s="3">
        <v>2</v>
      </c>
      <c r="L4" s="3">
        <v>2.9</v>
      </c>
      <c r="M4" s="3">
        <v>4.7</v>
      </c>
      <c r="N4" s="13">
        <f aca="true" t="shared" si="0" ref="N4:N9">SUM(B4:M4)/12</f>
        <v>2.6833333333333336</v>
      </c>
    </row>
    <row r="5" spans="1:14" ht="12.75">
      <c r="A5" s="5" t="s">
        <v>24</v>
      </c>
      <c r="B5" s="4">
        <v>1.858</v>
      </c>
      <c r="C5" s="4">
        <v>3.443</v>
      </c>
      <c r="D5" s="4">
        <v>2.627</v>
      </c>
      <c r="E5" s="4">
        <v>2.277</v>
      </c>
      <c r="F5" s="4">
        <v>3.678</v>
      </c>
      <c r="G5" s="4">
        <v>5.387</v>
      </c>
      <c r="H5" s="4">
        <v>6.391</v>
      </c>
      <c r="I5" s="4">
        <v>10.385</v>
      </c>
      <c r="J5" s="4">
        <v>10.634</v>
      </c>
      <c r="K5" s="4">
        <v>7.483</v>
      </c>
      <c r="L5" s="4">
        <v>3.858</v>
      </c>
      <c r="M5" s="4">
        <v>2.733</v>
      </c>
      <c r="N5" s="13">
        <f t="shared" si="0"/>
        <v>5.062833333333333</v>
      </c>
    </row>
    <row r="6" spans="1:14" ht="12.75">
      <c r="A6" s="5" t="s">
        <v>25</v>
      </c>
      <c r="B6" s="4">
        <v>1.858</v>
      </c>
      <c r="C6" s="4">
        <v>3.443</v>
      </c>
      <c r="D6" s="4">
        <v>2.627</v>
      </c>
      <c r="E6" s="4">
        <v>2.277</v>
      </c>
      <c r="F6" s="4">
        <v>3.678</v>
      </c>
      <c r="G6" s="4">
        <v>5.387</v>
      </c>
      <c r="H6" s="4">
        <v>6.391</v>
      </c>
      <c r="I6" s="4">
        <v>10.385</v>
      </c>
      <c r="J6" s="4">
        <v>10.634</v>
      </c>
      <c r="K6" s="4">
        <v>2.782</v>
      </c>
      <c r="L6" s="4">
        <v>2.782</v>
      </c>
      <c r="M6" s="4">
        <v>2.733</v>
      </c>
      <c r="N6" s="13">
        <f t="shared" si="0"/>
        <v>4.581416666666667</v>
      </c>
    </row>
    <row r="7" spans="1:14" ht="12.75">
      <c r="A7" s="5" t="s">
        <v>26</v>
      </c>
      <c r="B7" s="3">
        <v>8.09</v>
      </c>
      <c r="C7" s="3">
        <v>8.09</v>
      </c>
      <c r="D7" s="3">
        <v>8.09</v>
      </c>
      <c r="E7" s="3">
        <v>8.09</v>
      </c>
      <c r="F7" s="3">
        <v>8.09</v>
      </c>
      <c r="G7" s="3">
        <v>8.09</v>
      </c>
      <c r="H7" s="3">
        <v>8.09</v>
      </c>
      <c r="I7" s="3">
        <v>8.09</v>
      </c>
      <c r="J7" s="3">
        <v>8.09</v>
      </c>
      <c r="K7" s="3">
        <v>8.09</v>
      </c>
      <c r="L7" s="3">
        <v>8.09</v>
      </c>
      <c r="M7" s="3">
        <v>8.09</v>
      </c>
      <c r="N7" s="13">
        <f t="shared" si="0"/>
        <v>8.090000000000002</v>
      </c>
    </row>
    <row r="8" spans="1:14" ht="12.75">
      <c r="A8" s="5" t="s">
        <v>27</v>
      </c>
      <c r="B8" s="3">
        <v>2.8</v>
      </c>
      <c r="C8" s="3">
        <v>2.8</v>
      </c>
      <c r="D8" s="3">
        <v>2.8</v>
      </c>
      <c r="E8" s="3">
        <v>2.8</v>
      </c>
      <c r="F8" s="3">
        <v>2.8</v>
      </c>
      <c r="G8" s="3">
        <v>2.8</v>
      </c>
      <c r="H8" s="3">
        <v>2.8</v>
      </c>
      <c r="I8" s="3">
        <v>2.8</v>
      </c>
      <c r="J8" s="3">
        <v>2.8</v>
      </c>
      <c r="K8" s="3">
        <v>2.8</v>
      </c>
      <c r="L8" s="3">
        <v>2.8</v>
      </c>
      <c r="M8" s="3">
        <v>2.8</v>
      </c>
      <c r="N8" s="13">
        <f t="shared" si="0"/>
        <v>2.8000000000000003</v>
      </c>
    </row>
    <row r="9" spans="1:14" ht="13.5" thickBot="1">
      <c r="A9" s="6" t="s">
        <v>28</v>
      </c>
      <c r="B9" s="7">
        <f>(57.19+49.91)/100</f>
        <v>1.071</v>
      </c>
      <c r="C9" s="7">
        <f>(29.48+54.63)/100</f>
        <v>0.8411</v>
      </c>
      <c r="D9" s="7">
        <f>(54.38+47.37)/100</f>
        <v>1.0175</v>
      </c>
      <c r="E9" s="7">
        <f>34.68/100</f>
        <v>0.3468</v>
      </c>
      <c r="F9" s="7">
        <f>(53.58+54.44)/100</f>
        <v>1.0802</v>
      </c>
      <c r="G9" s="7">
        <f>(37.14+54.71)/100</f>
        <v>0.9185</v>
      </c>
      <c r="H9" s="7">
        <f>(43.3+53.55)/100</f>
        <v>0.9684999999999999</v>
      </c>
      <c r="I9" s="7">
        <f>(48.76+53.77)/100</f>
        <v>1.0253</v>
      </c>
      <c r="J9" s="7">
        <f>(49.84+52.83)/100</f>
        <v>1.0267</v>
      </c>
      <c r="K9" s="7">
        <f>(53.21+31.87)/100</f>
        <v>0.8508</v>
      </c>
      <c r="L9" s="7">
        <f>(49.35+53.83)/100</f>
        <v>1.0318</v>
      </c>
      <c r="M9" s="7">
        <f>(50.84+56.16)/100</f>
        <v>1.07</v>
      </c>
      <c r="N9" s="14">
        <f t="shared" si="0"/>
        <v>0.93735</v>
      </c>
    </row>
    <row r="26" spans="1:14" ht="12.75">
      <c r="A26" s="27" t="s">
        <v>21</v>
      </c>
      <c r="B26" s="28"/>
      <c r="C26" s="28"/>
      <c r="D26" s="28"/>
      <c r="E26" s="28"/>
      <c r="F26" s="28"/>
      <c r="G26" s="28"/>
      <c r="H26" s="28"/>
      <c r="I26" s="28"/>
      <c r="J26" s="28"/>
      <c r="K26" s="28"/>
      <c r="L26" s="28"/>
      <c r="M26" s="28"/>
      <c r="N26" s="28"/>
    </row>
    <row r="27" spans="1:14" ht="12.75">
      <c r="A27" s="29" t="s">
        <v>22</v>
      </c>
      <c r="B27" s="26"/>
      <c r="C27" s="26"/>
      <c r="D27" s="26"/>
      <c r="E27" s="26"/>
      <c r="F27" s="26"/>
      <c r="G27" s="26"/>
      <c r="H27" s="26"/>
      <c r="I27" s="26"/>
      <c r="J27" s="26"/>
      <c r="K27" s="26"/>
      <c r="L27" s="26"/>
      <c r="M27" s="26"/>
      <c r="N27" s="24"/>
    </row>
    <row r="28" spans="1:14" ht="44.25" customHeight="1">
      <c r="A28" s="25" t="s">
        <v>103</v>
      </c>
      <c r="B28" s="26"/>
      <c r="C28" s="26"/>
      <c r="D28" s="26"/>
      <c r="E28" s="26"/>
      <c r="F28" s="26"/>
      <c r="G28" s="26"/>
      <c r="H28" s="26"/>
      <c r="I28" s="26"/>
      <c r="J28" s="26"/>
      <c r="K28" s="26"/>
      <c r="L28" s="26"/>
      <c r="M28" s="26"/>
      <c r="N28" s="24"/>
    </row>
    <row r="29" spans="1:14" ht="12.75">
      <c r="A29" s="22" t="s">
        <v>104</v>
      </c>
      <c r="B29" s="23"/>
      <c r="C29" s="23"/>
      <c r="D29" s="23"/>
      <c r="E29" s="23"/>
      <c r="F29" s="23"/>
      <c r="G29" s="23"/>
      <c r="H29" s="23"/>
      <c r="I29" s="23"/>
      <c r="J29" s="23"/>
      <c r="K29" s="23"/>
      <c r="L29" s="23"/>
      <c r="M29" s="23"/>
      <c r="N29" s="24"/>
    </row>
    <row r="30" spans="1:14" ht="26.25" customHeight="1">
      <c r="A30" s="25" t="s">
        <v>105</v>
      </c>
      <c r="B30" s="26"/>
      <c r="C30" s="26"/>
      <c r="D30" s="26"/>
      <c r="E30" s="26"/>
      <c r="F30" s="26"/>
      <c r="G30" s="26"/>
      <c r="H30" s="26"/>
      <c r="I30" s="26"/>
      <c r="J30" s="26"/>
      <c r="K30" s="26"/>
      <c r="L30" s="26"/>
      <c r="M30" s="26"/>
      <c r="N30" s="24"/>
    </row>
    <row r="31" spans="1:14" ht="12.75">
      <c r="A31" s="22" t="s">
        <v>201</v>
      </c>
      <c r="B31" s="23"/>
      <c r="C31" s="23"/>
      <c r="D31" s="23"/>
      <c r="E31" s="23"/>
      <c r="F31" s="23"/>
      <c r="G31" s="23"/>
      <c r="H31" s="23"/>
      <c r="I31" s="23"/>
      <c r="J31" s="23"/>
      <c r="K31" s="23"/>
      <c r="L31" s="23"/>
      <c r="M31" s="23"/>
      <c r="N31" s="24"/>
    </row>
  </sheetData>
  <mergeCells count="6">
    <mergeCell ref="A31:N31"/>
    <mergeCell ref="A30:N30"/>
    <mergeCell ref="A26:N26"/>
    <mergeCell ref="A27:N27"/>
    <mergeCell ref="A28:N28"/>
    <mergeCell ref="A29:N29"/>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39"/>
  <sheetViews>
    <sheetView workbookViewId="0" topLeftCell="A1">
      <selection activeCell="A28" sqref="A28"/>
    </sheetView>
  </sheetViews>
  <sheetFormatPr defaultColWidth="9.140625" defaultRowHeight="12.75"/>
  <cols>
    <col min="1" max="1" width="125.28125" style="0" bestFit="1" customWidth="1"/>
  </cols>
  <sheetData>
    <row r="1" s="1" customFormat="1" ht="12.75">
      <c r="A1" s="1" t="s">
        <v>1</v>
      </c>
    </row>
    <row r="3" ht="12.75">
      <c r="A3" s="1" t="s">
        <v>224</v>
      </c>
    </row>
    <row r="4" ht="12.75">
      <c r="A4" t="s">
        <v>212</v>
      </c>
    </row>
    <row r="5" ht="12.75">
      <c r="A5" t="s">
        <v>213</v>
      </c>
    </row>
    <row r="6" ht="12.75">
      <c r="A6" t="s">
        <v>2</v>
      </c>
    </row>
    <row r="7" ht="12.75">
      <c r="A7" t="s">
        <v>214</v>
      </c>
    </row>
    <row r="8" ht="12.75">
      <c r="A8" t="s">
        <v>5</v>
      </c>
    </row>
    <row r="9" ht="12.75">
      <c r="A9" t="s">
        <v>215</v>
      </c>
    </row>
    <row r="10" ht="12.75">
      <c r="A10" t="s">
        <v>216</v>
      </c>
    </row>
    <row r="11" ht="12.75">
      <c r="A11" t="s">
        <v>217</v>
      </c>
    </row>
    <row r="12" ht="12.75">
      <c r="A12" t="s">
        <v>7</v>
      </c>
    </row>
    <row r="13" ht="12.75">
      <c r="A13" t="s">
        <v>218</v>
      </c>
    </row>
    <row r="14" ht="12.75">
      <c r="A14" t="s">
        <v>219</v>
      </c>
    </row>
    <row r="15" ht="12.75">
      <c r="A15" t="s">
        <v>168</v>
      </c>
    </row>
    <row r="16" ht="12.75">
      <c r="A16" t="s">
        <v>169</v>
      </c>
    </row>
    <row r="17" ht="12.75">
      <c r="A17" t="s">
        <v>220</v>
      </c>
    </row>
    <row r="18" ht="12.75">
      <c r="A18" t="s">
        <v>170</v>
      </c>
    </row>
    <row r="19" ht="12.75">
      <c r="A19" t="s">
        <v>221</v>
      </c>
    </row>
    <row r="20" ht="12.75">
      <c r="A20" t="s">
        <v>172</v>
      </c>
    </row>
    <row r="21" ht="12.75">
      <c r="A21" t="s">
        <v>222</v>
      </c>
    </row>
    <row r="22" ht="12.75">
      <c r="A22" t="s">
        <v>223</v>
      </c>
    </row>
    <row r="23" ht="12.75">
      <c r="A23" t="s">
        <v>183</v>
      </c>
    </row>
    <row r="24" ht="12.75">
      <c r="A24" t="s">
        <v>184</v>
      </c>
    </row>
    <row r="25" ht="12.75">
      <c r="A25" t="s">
        <v>185</v>
      </c>
    </row>
    <row r="26" ht="12.75">
      <c r="A26" t="s">
        <v>186</v>
      </c>
    </row>
    <row r="27" ht="12.75">
      <c r="A27" t="s">
        <v>189</v>
      </c>
    </row>
    <row r="29" ht="12.75">
      <c r="A29" s="1" t="s">
        <v>227</v>
      </c>
    </row>
    <row r="30" ht="12.75">
      <c r="A30" t="s">
        <v>225</v>
      </c>
    </row>
    <row r="31" ht="12.75">
      <c r="A31" t="s">
        <v>3</v>
      </c>
    </row>
    <row r="32" ht="12.75">
      <c r="A32" t="s">
        <v>226</v>
      </c>
    </row>
    <row r="33" ht="12.75">
      <c r="A33" t="s">
        <v>173</v>
      </c>
    </row>
    <row r="34" ht="12.75">
      <c r="A34" t="s">
        <v>6</v>
      </c>
    </row>
    <row r="35" ht="12.75">
      <c r="A35" t="s">
        <v>180</v>
      </c>
    </row>
    <row r="36" ht="12.75">
      <c r="A36" t="s">
        <v>228</v>
      </c>
    </row>
    <row r="37" ht="12.75">
      <c r="A37" t="s">
        <v>229</v>
      </c>
    </row>
    <row r="38" ht="12.75">
      <c r="A38" t="s">
        <v>181</v>
      </c>
    </row>
    <row r="39" ht="12.75">
      <c r="A39" t="s">
        <v>182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35"/>
  <sheetViews>
    <sheetView workbookViewId="0" topLeftCell="A1">
      <selection activeCell="B29" sqref="B29"/>
    </sheetView>
  </sheetViews>
  <sheetFormatPr defaultColWidth="9.140625" defaultRowHeight="12.75"/>
  <cols>
    <col min="1" max="1" width="41.421875" style="21" bestFit="1" customWidth="1"/>
    <col min="2" max="2" width="78.57421875" style="31" bestFit="1" customWidth="1"/>
  </cols>
  <sheetData>
    <row r="1" ht="12.75">
      <c r="A1" s="32" t="s">
        <v>230</v>
      </c>
    </row>
    <row r="2" spans="1:2" ht="25.5">
      <c r="A2" s="21" t="s">
        <v>130</v>
      </c>
      <c r="B2" s="31" t="s">
        <v>231</v>
      </c>
    </row>
    <row r="3" ht="12.75">
      <c r="A3" s="21" t="s">
        <v>131</v>
      </c>
    </row>
    <row r="4" ht="12.75">
      <c r="A4" s="21" t="s">
        <v>132</v>
      </c>
    </row>
    <row r="6" ht="12.75">
      <c r="A6" s="32" t="s">
        <v>232</v>
      </c>
    </row>
    <row r="7" ht="12.75">
      <c r="A7" s="21" t="s">
        <v>133</v>
      </c>
    </row>
    <row r="8" ht="12.75">
      <c r="A8" s="21" t="s">
        <v>233</v>
      </c>
    </row>
    <row r="9" ht="12.75">
      <c r="A9" s="21" t="s">
        <v>134</v>
      </c>
    </row>
    <row r="10" ht="12.75">
      <c r="A10" s="21" t="s">
        <v>135</v>
      </c>
    </row>
    <row r="11" ht="12.75">
      <c r="A11" s="21" t="s">
        <v>234</v>
      </c>
    </row>
    <row r="12" spans="1:2" ht="12.75">
      <c r="A12" s="21" t="s">
        <v>235</v>
      </c>
      <c r="B12" s="31" t="s">
        <v>236</v>
      </c>
    </row>
    <row r="13" ht="12.75">
      <c r="A13" s="21" t="s">
        <v>136</v>
      </c>
    </row>
    <row r="15" ht="12.75">
      <c r="A15" s="32" t="s">
        <v>237</v>
      </c>
    </row>
    <row r="16" spans="1:2" ht="12.75">
      <c r="A16" s="21" t="s">
        <v>150</v>
      </c>
      <c r="B16" s="31" t="s">
        <v>162</v>
      </c>
    </row>
    <row r="17" spans="1:2" ht="12.75">
      <c r="A17" s="21" t="s">
        <v>145</v>
      </c>
      <c r="B17" s="31" t="s">
        <v>157</v>
      </c>
    </row>
    <row r="18" ht="12.75">
      <c r="A18" s="21" t="s">
        <v>155</v>
      </c>
    </row>
    <row r="19" spans="1:2" ht="25.5">
      <c r="A19" s="21" t="s">
        <v>178</v>
      </c>
      <c r="B19" s="31" t="s">
        <v>240</v>
      </c>
    </row>
    <row r="20" spans="1:2" ht="25.5">
      <c r="A20" s="21" t="s">
        <v>239</v>
      </c>
      <c r="B20" s="19" t="s">
        <v>241</v>
      </c>
    </row>
    <row r="21" ht="12.75">
      <c r="A21" s="21" t="s">
        <v>179</v>
      </c>
    </row>
    <row r="23" ht="12.75">
      <c r="A23" s="32" t="s">
        <v>238</v>
      </c>
    </row>
    <row r="24" spans="1:2" ht="12.75">
      <c r="A24" s="21" t="s">
        <v>146</v>
      </c>
      <c r="B24" s="31" t="s">
        <v>158</v>
      </c>
    </row>
    <row r="25" spans="1:2" ht="12.75">
      <c r="A25" s="21" t="s">
        <v>147</v>
      </c>
      <c r="B25" s="31" t="s">
        <v>159</v>
      </c>
    </row>
    <row r="26" spans="1:2" ht="12.75">
      <c r="A26" s="21" t="s">
        <v>148</v>
      </c>
      <c r="B26" s="31" t="s">
        <v>160</v>
      </c>
    </row>
    <row r="27" spans="1:2" ht="12.75">
      <c r="A27" s="21" t="s">
        <v>149</v>
      </c>
      <c r="B27" s="31" t="s">
        <v>161</v>
      </c>
    </row>
    <row r="28" spans="1:2" ht="12.75">
      <c r="A28" s="21" t="s">
        <v>151</v>
      </c>
      <c r="B28" s="31" t="s">
        <v>163</v>
      </c>
    </row>
    <row r="29" spans="1:2" ht="12.75">
      <c r="A29" s="21" t="s">
        <v>156</v>
      </c>
      <c r="B29" s="31" t="s">
        <v>242</v>
      </c>
    </row>
    <row r="31" ht="12.75">
      <c r="A31" s="32" t="s">
        <v>165</v>
      </c>
    </row>
    <row r="32" spans="1:2" ht="12.75">
      <c r="A32" s="21" t="s">
        <v>152</v>
      </c>
      <c r="B32" s="31" t="s">
        <v>164</v>
      </c>
    </row>
    <row r="33" spans="1:2" ht="12.75">
      <c r="A33" s="21" t="s">
        <v>153</v>
      </c>
      <c r="B33" s="31" t="s">
        <v>166</v>
      </c>
    </row>
    <row r="34" spans="1:2" ht="12.75">
      <c r="A34" s="21" t="s">
        <v>154</v>
      </c>
      <c r="B34" s="31" t="s">
        <v>167</v>
      </c>
    </row>
    <row r="35" spans="1:2" ht="12.75">
      <c r="A35" s="21" t="s">
        <v>187</v>
      </c>
      <c r="B35" s="31" t="s">
        <v>188</v>
      </c>
    </row>
  </sheetData>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A36"/>
  <sheetViews>
    <sheetView workbookViewId="0" topLeftCell="A1">
      <selection activeCell="A36" sqref="A36"/>
    </sheetView>
  </sheetViews>
  <sheetFormatPr defaultColWidth="9.140625" defaultRowHeight="12.75"/>
  <cols>
    <col min="1" max="1" width="50.8515625" style="0" bestFit="1" customWidth="1"/>
  </cols>
  <sheetData>
    <row r="1" ht="12.75">
      <c r="A1" s="1" t="s">
        <v>123</v>
      </c>
    </row>
    <row r="2" ht="12.75">
      <c r="A2" t="s">
        <v>245</v>
      </c>
    </row>
    <row r="4" ht="12.75">
      <c r="A4" s="1" t="s">
        <v>108</v>
      </c>
    </row>
    <row r="5" ht="12.75">
      <c r="A5" t="s">
        <v>246</v>
      </c>
    </row>
    <row r="6" ht="12.75">
      <c r="A6" t="s">
        <v>247</v>
      </c>
    </row>
    <row r="7" ht="12.75">
      <c r="A7" t="s">
        <v>243</v>
      </c>
    </row>
    <row r="8" ht="12.75">
      <c r="A8" t="s">
        <v>244</v>
      </c>
    </row>
    <row r="9" ht="12.75">
      <c r="A9" t="s">
        <v>248</v>
      </c>
    </row>
    <row r="11" ht="12.75">
      <c r="A11" s="1" t="s">
        <v>249</v>
      </c>
    </row>
    <row r="12" ht="12.75">
      <c r="A12" t="s">
        <v>109</v>
      </c>
    </row>
    <row r="13" ht="12.75">
      <c r="A13" t="s">
        <v>110</v>
      </c>
    </row>
    <row r="14" ht="12.75">
      <c r="A14" t="s">
        <v>111</v>
      </c>
    </row>
    <row r="15" ht="12.75">
      <c r="A15" t="s">
        <v>250</v>
      </c>
    </row>
    <row r="16" ht="12.75">
      <c r="A16" t="s">
        <v>121</v>
      </c>
    </row>
    <row r="17" ht="12.75">
      <c r="A17" t="s">
        <v>251</v>
      </c>
    </row>
    <row r="18" ht="12.75">
      <c r="A18" t="s">
        <v>252</v>
      </c>
    </row>
    <row r="20" s="1" customFormat="1" ht="12.75">
      <c r="A20" s="1" t="s">
        <v>112</v>
      </c>
    </row>
    <row r="21" ht="12.75">
      <c r="A21" t="s">
        <v>253</v>
      </c>
    </row>
    <row r="22" ht="12.75">
      <c r="A22" t="s">
        <v>113</v>
      </c>
    </row>
    <row r="23" ht="12.75">
      <c r="A23" t="s">
        <v>114</v>
      </c>
    </row>
    <row r="24" ht="12.75">
      <c r="A24" t="s">
        <v>115</v>
      </c>
    </row>
    <row r="26" ht="12.75">
      <c r="A26" s="1" t="s">
        <v>116</v>
      </c>
    </row>
    <row r="27" ht="12.75">
      <c r="A27" t="s">
        <v>254</v>
      </c>
    </row>
    <row r="29" ht="12.75">
      <c r="A29" s="1" t="s">
        <v>117</v>
      </c>
    </row>
    <row r="30" ht="12.75">
      <c r="A30" t="s">
        <v>118</v>
      </c>
    </row>
    <row r="31" ht="12.75">
      <c r="A31" t="s">
        <v>119</v>
      </c>
    </row>
    <row r="32" ht="12.75">
      <c r="A32" t="s">
        <v>120</v>
      </c>
    </row>
    <row r="34" ht="12.75">
      <c r="A34" s="1" t="s">
        <v>122</v>
      </c>
    </row>
    <row r="35" ht="12.75">
      <c r="A35" t="s">
        <v>255</v>
      </c>
    </row>
    <row r="36" ht="12.75">
      <c r="A36" t="s">
        <v>256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43"/>
  <sheetViews>
    <sheetView workbookViewId="0" topLeftCell="A1">
      <pane ySplit="2" topLeftCell="BM3" activePane="bottomLeft" state="frozen"/>
      <selection pane="topLeft" activeCell="A1" sqref="A1"/>
      <selection pane="bottomLeft" activeCell="A137" sqref="A1:A16384"/>
    </sheetView>
  </sheetViews>
  <sheetFormatPr defaultColWidth="9.140625" defaultRowHeight="12.75"/>
  <cols>
    <col min="1" max="1" width="80.140625" style="15" customWidth="1"/>
  </cols>
  <sheetData>
    <row r="1" s="2" customFormat="1" ht="12.75">
      <c r="A1" s="16" t="s">
        <v>263</v>
      </c>
    </row>
    <row r="2" s="2" customFormat="1" ht="12.75">
      <c r="A2" s="16"/>
    </row>
    <row r="3" s="2" customFormat="1" ht="12.75">
      <c r="A3" s="16" t="s">
        <v>31</v>
      </c>
    </row>
    <row r="4" s="2" customFormat="1" ht="25.5">
      <c r="A4" s="17" t="s">
        <v>264</v>
      </c>
    </row>
    <row r="5" ht="38.25">
      <c r="A5" s="15" t="s">
        <v>265</v>
      </c>
    </row>
    <row r="6" s="2" customFormat="1" ht="12.75">
      <c r="A6" s="17" t="s">
        <v>100</v>
      </c>
    </row>
    <row r="7" s="2" customFormat="1" ht="12.75">
      <c r="A7" s="17" t="s">
        <v>266</v>
      </c>
    </row>
    <row r="8" s="2" customFormat="1" ht="12.75">
      <c r="A8" s="17" t="s">
        <v>32</v>
      </c>
    </row>
    <row r="9" s="2" customFormat="1" ht="12.75">
      <c r="A9" s="17" t="s">
        <v>33</v>
      </c>
    </row>
    <row r="10" s="2" customFormat="1" ht="12.75">
      <c r="A10" s="17" t="s">
        <v>267</v>
      </c>
    </row>
    <row r="11" s="2" customFormat="1" ht="25.5">
      <c r="A11" s="17" t="s">
        <v>268</v>
      </c>
    </row>
    <row r="12" s="2" customFormat="1" ht="12.75">
      <c r="A12" s="17" t="s">
        <v>37</v>
      </c>
    </row>
    <row r="13" s="2" customFormat="1" ht="12.75">
      <c r="A13" s="17" t="s">
        <v>269</v>
      </c>
    </row>
    <row r="14" s="2" customFormat="1" ht="12.75">
      <c r="A14" s="17" t="s">
        <v>39</v>
      </c>
    </row>
    <row r="15" s="2" customFormat="1" ht="12.75">
      <c r="A15" s="17" t="s">
        <v>38</v>
      </c>
    </row>
    <row r="16" s="2" customFormat="1" ht="12.75">
      <c r="A16" s="17" t="s">
        <v>270</v>
      </c>
    </row>
    <row r="17" s="2" customFormat="1" ht="12.75">
      <c r="A17" s="21" t="s">
        <v>191</v>
      </c>
    </row>
    <row r="18" s="2" customFormat="1" ht="12.75">
      <c r="A18" s="17" t="s">
        <v>94</v>
      </c>
    </row>
    <row r="19" s="2" customFormat="1" ht="12.75">
      <c r="A19" s="17" t="s">
        <v>99</v>
      </c>
    </row>
    <row r="20" s="2" customFormat="1" ht="12.75">
      <c r="A20" s="17" t="s">
        <v>34</v>
      </c>
    </row>
    <row r="21" s="2" customFormat="1" ht="12.75">
      <c r="A21" s="17" t="s">
        <v>41</v>
      </c>
    </row>
    <row r="22" s="2" customFormat="1" ht="12.75">
      <c r="A22" s="17" t="s">
        <v>42</v>
      </c>
    </row>
    <row r="23" s="2" customFormat="1" ht="12.75">
      <c r="A23" s="17" t="s">
        <v>43</v>
      </c>
    </row>
    <row r="24" s="2" customFormat="1" ht="12.75">
      <c r="A24" s="17" t="s">
        <v>35</v>
      </c>
    </row>
    <row r="25" s="2" customFormat="1" ht="12.75">
      <c r="A25" s="17" t="s">
        <v>271</v>
      </c>
    </row>
    <row r="26" s="2" customFormat="1" ht="12.75">
      <c r="A26" s="17" t="s">
        <v>272</v>
      </c>
    </row>
    <row r="27" s="2" customFormat="1" ht="12.75">
      <c r="A27" s="17" t="s">
        <v>44</v>
      </c>
    </row>
    <row r="28" s="2" customFormat="1" ht="12.75">
      <c r="A28" s="17" t="s">
        <v>273</v>
      </c>
    </row>
    <row r="29" s="2" customFormat="1" ht="12.75">
      <c r="A29" s="17" t="s">
        <v>45</v>
      </c>
    </row>
    <row r="30" s="2" customFormat="1" ht="12.75">
      <c r="A30" s="17" t="s">
        <v>46</v>
      </c>
    </row>
    <row r="31" s="2" customFormat="1" ht="12.75">
      <c r="A31" s="17" t="s">
        <v>47</v>
      </c>
    </row>
    <row r="32" s="2" customFormat="1" ht="12.75">
      <c r="A32" s="17" t="s">
        <v>93</v>
      </c>
    </row>
    <row r="33" s="2" customFormat="1" ht="12.75">
      <c r="A33" s="21" t="s">
        <v>197</v>
      </c>
    </row>
    <row r="34" s="2" customFormat="1" ht="12.75">
      <c r="A34" s="17"/>
    </row>
    <row r="35" s="2" customFormat="1" ht="12.75">
      <c r="A35" s="16" t="s">
        <v>274</v>
      </c>
    </row>
    <row r="36" s="2" customFormat="1" ht="12.75">
      <c r="A36" s="17" t="s">
        <v>36</v>
      </c>
    </row>
    <row r="37" s="2" customFormat="1" ht="12.75">
      <c r="A37" s="17" t="s">
        <v>198</v>
      </c>
    </row>
    <row r="38" s="2" customFormat="1" ht="12.75">
      <c r="A38" s="17" t="s">
        <v>275</v>
      </c>
    </row>
    <row r="39" s="2" customFormat="1" ht="12.75">
      <c r="A39" s="17" t="s">
        <v>276</v>
      </c>
    </row>
    <row r="40" s="2" customFormat="1" ht="25.5">
      <c r="A40" s="17" t="s">
        <v>277</v>
      </c>
    </row>
    <row r="41" s="2" customFormat="1" ht="12.75">
      <c r="A41" s="17" t="s">
        <v>48</v>
      </c>
    </row>
    <row r="42" s="2" customFormat="1" ht="12.75">
      <c r="A42" s="17" t="s">
        <v>39</v>
      </c>
    </row>
    <row r="43" s="2" customFormat="1" ht="12.75">
      <c r="A43" s="17" t="s">
        <v>49</v>
      </c>
    </row>
    <row r="44" s="2" customFormat="1" ht="12.75">
      <c r="A44" s="17"/>
    </row>
    <row r="45" ht="12.75">
      <c r="A45" s="18" t="s">
        <v>278</v>
      </c>
    </row>
    <row r="46" ht="25.5">
      <c r="A46" s="15" t="s">
        <v>58</v>
      </c>
    </row>
    <row r="47" ht="12.75">
      <c r="A47" s="15" t="s">
        <v>59</v>
      </c>
    </row>
    <row r="48" ht="12.75">
      <c r="A48" s="15" t="s">
        <v>50</v>
      </c>
    </row>
    <row r="49" ht="12.75">
      <c r="A49" s="15" t="s">
        <v>51</v>
      </c>
    </row>
    <row r="50" ht="12.75">
      <c r="A50" s="15" t="s">
        <v>52</v>
      </c>
    </row>
    <row r="51" ht="12.75">
      <c r="A51" s="15" t="s">
        <v>279</v>
      </c>
    </row>
    <row r="52" ht="12.75">
      <c r="A52" s="15" t="s">
        <v>98</v>
      </c>
    </row>
    <row r="53" ht="12.75">
      <c r="A53" s="15" t="s">
        <v>143</v>
      </c>
    </row>
    <row r="55" s="2" customFormat="1" ht="12.75">
      <c r="A55" s="16" t="s">
        <v>62</v>
      </c>
    </row>
    <row r="56" ht="38.25">
      <c r="A56" s="15" t="s">
        <v>280</v>
      </c>
    </row>
    <row r="57" ht="12.75">
      <c r="A57" s="15" t="s">
        <v>4</v>
      </c>
    </row>
    <row r="58" ht="25.5">
      <c r="A58" s="15" t="s">
        <v>281</v>
      </c>
    </row>
    <row r="59" ht="12.75">
      <c r="A59" s="15" t="s">
        <v>53</v>
      </c>
    </row>
    <row r="60" ht="12.75">
      <c r="A60" s="15" t="s">
        <v>282</v>
      </c>
    </row>
    <row r="61" ht="12.75">
      <c r="A61" s="15" t="s">
        <v>54</v>
      </c>
    </row>
    <row r="62" ht="25.5">
      <c r="A62" s="15" t="s">
        <v>283</v>
      </c>
    </row>
    <row r="63" ht="12.75">
      <c r="A63" s="15" t="s">
        <v>284</v>
      </c>
    </row>
    <row r="64" ht="12.75">
      <c r="A64" s="15" t="s">
        <v>142</v>
      </c>
    </row>
    <row r="65" ht="12.75">
      <c r="A65" s="21" t="s">
        <v>192</v>
      </c>
    </row>
    <row r="66" ht="12.75">
      <c r="A66" s="21"/>
    </row>
    <row r="67" ht="12.75">
      <c r="A67" s="18" t="s">
        <v>63</v>
      </c>
    </row>
    <row r="68" ht="12.75">
      <c r="A68" s="19" t="s">
        <v>64</v>
      </c>
    </row>
    <row r="69" ht="12.75">
      <c r="A69" s="19" t="s">
        <v>285</v>
      </c>
    </row>
    <row r="70" ht="12.75">
      <c r="A70" s="19" t="s">
        <v>65</v>
      </c>
    </row>
    <row r="71" ht="12.75">
      <c r="A71" s="19" t="s">
        <v>141</v>
      </c>
    </row>
    <row r="72" ht="12.75">
      <c r="A72" s="19" t="s">
        <v>66</v>
      </c>
    </row>
    <row r="73" ht="12.75">
      <c r="A73" s="19" t="s">
        <v>286</v>
      </c>
    </row>
    <row r="74" ht="25.5">
      <c r="A74" s="19" t="s">
        <v>97</v>
      </c>
    </row>
    <row r="75" ht="25.5">
      <c r="A75" s="15" t="s">
        <v>90</v>
      </c>
    </row>
    <row r="76" ht="12.75">
      <c r="A76" s="15" t="s">
        <v>91</v>
      </c>
    </row>
    <row r="77" ht="12.75">
      <c r="A77" s="20" t="s">
        <v>68</v>
      </c>
    </row>
    <row r="78" ht="12.75">
      <c r="A78" s="19" t="s">
        <v>67</v>
      </c>
    </row>
    <row r="79" ht="12.75">
      <c r="A79" s="19" t="s">
        <v>69</v>
      </c>
    </row>
    <row r="80" ht="12.75">
      <c r="A80" s="19" t="s">
        <v>287</v>
      </c>
    </row>
    <row r="81" ht="12.75">
      <c r="A81" s="19" t="s">
        <v>70</v>
      </c>
    </row>
    <row r="82" ht="12.75">
      <c r="A82" s="19" t="s">
        <v>71</v>
      </c>
    </row>
    <row r="83" ht="12.75">
      <c r="A83" s="19" t="s">
        <v>92</v>
      </c>
    </row>
    <row r="84" ht="12.75">
      <c r="A84" s="19" t="s">
        <v>72</v>
      </c>
    </row>
    <row r="85" ht="12.75">
      <c r="A85" s="19" t="s">
        <v>288</v>
      </c>
    </row>
    <row r="86" ht="12.75">
      <c r="A86" s="19" t="s">
        <v>95</v>
      </c>
    </row>
    <row r="87" ht="12.75">
      <c r="A87" s="19" t="s">
        <v>96</v>
      </c>
    </row>
    <row r="88" ht="12.75">
      <c r="A88" s="19" t="s">
        <v>289</v>
      </c>
    </row>
    <row r="89" ht="12.75">
      <c r="A89" s="19" t="s">
        <v>290</v>
      </c>
    </row>
    <row r="90" ht="12.75">
      <c r="A90" s="19" t="s">
        <v>291</v>
      </c>
    </row>
    <row r="91" ht="12.75">
      <c r="A91" s="15" t="s">
        <v>137</v>
      </c>
    </row>
    <row r="92" ht="12.75">
      <c r="A92" s="15" t="s">
        <v>138</v>
      </c>
    </row>
    <row r="93" ht="12.75">
      <c r="A93" s="15" t="s">
        <v>139</v>
      </c>
    </row>
    <row r="94" ht="12.75">
      <c r="A94" s="19" t="s">
        <v>140</v>
      </c>
    </row>
    <row r="95" ht="12.75">
      <c r="A95" s="19" t="s">
        <v>144</v>
      </c>
    </row>
    <row r="96" ht="12.75">
      <c r="A96" s="19"/>
    </row>
    <row r="97" ht="12.75">
      <c r="A97" s="18" t="s">
        <v>292</v>
      </c>
    </row>
    <row r="98" ht="12.75">
      <c r="A98" s="15" t="s">
        <v>293</v>
      </c>
    </row>
    <row r="99" ht="12.75">
      <c r="A99" s="15" t="s">
        <v>40</v>
      </c>
    </row>
    <row r="100" ht="12.75">
      <c r="A100" s="15" t="s">
        <v>101</v>
      </c>
    </row>
    <row r="101" ht="12.75">
      <c r="A101" s="15" t="s">
        <v>294</v>
      </c>
    </row>
    <row r="102" ht="12.75">
      <c r="A102" s="21" t="s">
        <v>193</v>
      </c>
    </row>
    <row r="103" ht="12.75">
      <c r="A103" s="18" t="s">
        <v>55</v>
      </c>
    </row>
    <row r="104" ht="25.5">
      <c r="A104" s="15" t="s">
        <v>30</v>
      </c>
    </row>
    <row r="105" ht="63.75">
      <c r="A105" s="15" t="s">
        <v>81</v>
      </c>
    </row>
    <row r="106" ht="25.5">
      <c r="A106" s="15" t="s">
        <v>295</v>
      </c>
    </row>
    <row r="107" ht="25.5">
      <c r="A107" s="15" t="s">
        <v>296</v>
      </c>
    </row>
    <row r="108" ht="12.75">
      <c r="A108" s="15" t="s">
        <v>56</v>
      </c>
    </row>
    <row r="109" ht="12.75">
      <c r="A109" s="15" t="s">
        <v>57</v>
      </c>
    </row>
    <row r="110" ht="12.75">
      <c r="A110" s="15" t="s">
        <v>60</v>
      </c>
    </row>
    <row r="111" ht="12.75">
      <c r="A111" s="15" t="s">
        <v>61</v>
      </c>
    </row>
    <row r="112" ht="12.75">
      <c r="A112" s="15" t="s">
        <v>73</v>
      </c>
    </row>
    <row r="113" ht="12.75">
      <c r="A113" s="15" t="s">
        <v>297</v>
      </c>
    </row>
    <row r="114" ht="12.75">
      <c r="A114" s="15" t="s">
        <v>74</v>
      </c>
    </row>
    <row r="115" ht="12.75">
      <c r="A115" s="15" t="s">
        <v>75</v>
      </c>
    </row>
    <row r="116" ht="12.75">
      <c r="A116" s="15" t="s">
        <v>171</v>
      </c>
    </row>
    <row r="117" ht="12.75">
      <c r="A117" s="15" t="s">
        <v>82</v>
      </c>
    </row>
    <row r="118" ht="12.75">
      <c r="A118" s="15" t="s">
        <v>83</v>
      </c>
    </row>
    <row r="119" ht="12.75">
      <c r="A119" s="15" t="s">
        <v>76</v>
      </c>
    </row>
    <row r="120" ht="12.75">
      <c r="A120" s="15" t="s">
        <v>77</v>
      </c>
    </row>
    <row r="121" ht="12.75">
      <c r="A121" s="15" t="s">
        <v>78</v>
      </c>
    </row>
    <row r="122" ht="12.75">
      <c r="A122" s="15" t="s">
        <v>79</v>
      </c>
    </row>
    <row r="123" ht="12.75">
      <c r="A123" s="15" t="s">
        <v>80</v>
      </c>
    </row>
    <row r="124" ht="12.75">
      <c r="A124" s="15" t="s">
        <v>298</v>
      </c>
    </row>
    <row r="125" ht="12.75">
      <c r="A125" s="15" t="s">
        <v>299</v>
      </c>
    </row>
    <row r="126" ht="12.75">
      <c r="A126" s="15" t="s">
        <v>84</v>
      </c>
    </row>
    <row r="127" ht="12.75">
      <c r="A127" s="15" t="s">
        <v>85</v>
      </c>
    </row>
    <row r="128" ht="12.75">
      <c r="A128" s="15" t="s">
        <v>300</v>
      </c>
    </row>
    <row r="129" ht="12.75">
      <c r="A129" s="15" t="s">
        <v>86</v>
      </c>
    </row>
    <row r="130" ht="12.75">
      <c r="A130" s="15" t="s">
        <v>301</v>
      </c>
    </row>
    <row r="131" ht="12.75">
      <c r="A131" s="15" t="s">
        <v>87</v>
      </c>
    </row>
    <row r="132" ht="12.75">
      <c r="A132" s="15" t="s">
        <v>88</v>
      </c>
    </row>
    <row r="133" ht="12.75">
      <c r="A133" s="15" t="s">
        <v>302</v>
      </c>
    </row>
    <row r="134" ht="12.75">
      <c r="A134" s="15" t="s">
        <v>89</v>
      </c>
    </row>
    <row r="135" ht="12.75">
      <c r="A135" s="15" t="s">
        <v>96</v>
      </c>
    </row>
    <row r="136" ht="12.75">
      <c r="A136" s="15" t="s">
        <v>303</v>
      </c>
    </row>
    <row r="137" ht="12.75">
      <c r="A137" s="15" t="s">
        <v>102</v>
      </c>
    </row>
    <row r="138" ht="12.75">
      <c r="A138" t="s">
        <v>106</v>
      </c>
    </row>
    <row r="139" ht="12.75">
      <c r="A139" t="s">
        <v>107</v>
      </c>
    </row>
    <row r="140" ht="12.75">
      <c r="A140" s="15" t="s">
        <v>195</v>
      </c>
    </row>
    <row r="141" ht="12.75">
      <c r="A141" s="21" t="s">
        <v>196</v>
      </c>
    </row>
    <row r="142" ht="12.75">
      <c r="A142" s="15" t="s">
        <v>190</v>
      </c>
    </row>
    <row r="143" ht="12.75">
      <c r="A143" s="21" t="s">
        <v>194</v>
      </c>
    </row>
  </sheetData>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workbookViewId="0" topLeftCell="A1">
      <selection activeCell="A12" sqref="A12"/>
    </sheetView>
  </sheetViews>
  <sheetFormatPr defaultColWidth="9.140625" defaultRowHeight="12.75"/>
  <cols>
    <col min="1" max="1" width="49.7109375" style="0" bestFit="1" customWidth="1"/>
  </cols>
  <sheetData>
    <row r="1" ht="12.75">
      <c r="A1" s="1" t="s">
        <v>257</v>
      </c>
    </row>
    <row r="2" ht="12.75">
      <c r="A2" t="s">
        <v>258</v>
      </c>
    </row>
    <row r="3" ht="12.75">
      <c r="A3" t="s">
        <v>259</v>
      </c>
    </row>
    <row r="4" ht="12.75">
      <c r="A4" t="s">
        <v>174</v>
      </c>
    </row>
    <row r="5" ht="12.75">
      <c r="A5" t="s">
        <v>175</v>
      </c>
    </row>
    <row r="6" ht="12.75">
      <c r="A6" t="s">
        <v>176</v>
      </c>
    </row>
    <row r="7" ht="12.75">
      <c r="A7" t="s">
        <v>260</v>
      </c>
    </row>
    <row r="8" ht="12.75">
      <c r="A8" t="s">
        <v>261</v>
      </c>
    </row>
    <row r="9" ht="12.75">
      <c r="A9" t="s">
        <v>177</v>
      </c>
    </row>
    <row r="10" ht="12.75">
      <c r="A10" t="s">
        <v>262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Traveller</dc:creator>
  <cp:keywords/>
  <dc:description/>
  <cp:lastModifiedBy>Traveller</cp:lastModifiedBy>
  <dcterms:created xsi:type="dcterms:W3CDTF">2007-03-17T19:41:44Z</dcterms:created>
  <dcterms:modified xsi:type="dcterms:W3CDTF">2007-04-18T23:06:11Z</dcterms:modified>
  <cp:category/>
  <cp:version/>
  <cp:contentType/>
  <cp:contentStatus/>
</cp:coreProperties>
</file>